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/>
  <mc:AlternateContent xmlns:mc="http://schemas.openxmlformats.org/markup-compatibility/2006">
    <mc:Choice Requires="x15">
      <x15ac:absPath xmlns:x15ac="http://schemas.microsoft.com/office/spreadsheetml/2010/11/ac" url="/Users/yokoyamashun/Downloads/"/>
    </mc:Choice>
  </mc:AlternateContent>
  <xr:revisionPtr revIDLastSave="0" documentId="13_ncr:1_{D30AF620-5F43-074B-AFC7-52D9C1D4A0D4}" xr6:coauthVersionLast="47" xr6:coauthVersionMax="47" xr10:uidLastSave="{00000000-0000-0000-0000-000000000000}"/>
  <bookViews>
    <workbookView xWindow="3540" yWindow="880" windowWidth="24120" windowHeight="14580" xr2:uid="{00000000-000D-0000-FFFF-FFFF00000000}"/>
  </bookViews>
  <sheets>
    <sheet name="説明" sheetId="33" r:id="rId1"/>
    <sheet name="書式Ｃ－１" sheetId="1" r:id="rId2"/>
    <sheet name="書式Ｃ－２" sheetId="3" r:id="rId3"/>
    <sheet name="書式Ｃ－3" sheetId="4" r:id="rId4"/>
    <sheet name="書式Ｃ－4" sheetId="32" r:id="rId5"/>
    <sheet name="書式Ｃ－5" sheetId="19" r:id="rId6"/>
    <sheet name="書式Ｃ－6" sheetId="25" r:id="rId7"/>
    <sheet name="書式Ｃ－7" sheetId="26" r:id="rId8"/>
    <sheet name="書式Ｃ－８" sheetId="29" r:id="rId9"/>
    <sheet name="書式Ｃ－９（資格認定申請）" sheetId="14" r:id="rId10"/>
    <sheet name="書式Ｃ－10（更新申請）" sheetId="15" r:id="rId11"/>
  </sheets>
  <definedNames>
    <definedName name="_xlnm.Print_Area" localSheetId="1">'書式Ｃ－１'!$A$1:$N$64</definedName>
    <definedName name="_xlnm.Print_Area" localSheetId="10">'書式Ｃ－10（更新申請）'!$A$1:$L$27</definedName>
    <definedName name="_xlnm.Print_Area" localSheetId="2">'書式Ｃ－２'!$A$1:$I$41</definedName>
    <definedName name="_xlnm.Print_Area" localSheetId="3">'書式Ｃ－3'!$A$1:$I$39</definedName>
    <definedName name="_xlnm.Print_Area" localSheetId="4">'書式Ｃ－4'!$A$1:$M$39</definedName>
    <definedName name="_xlnm.Print_Area" localSheetId="5">'書式Ｃ－5'!$A$1:$L$36</definedName>
    <definedName name="_xlnm.Print_Area" localSheetId="6">'書式Ｃ－6'!$A$1:$M$38</definedName>
    <definedName name="_xlnm.Print_Area" localSheetId="7">'書式Ｃ－7'!$A$1:$L$41</definedName>
    <definedName name="_xlnm.Print_Area" localSheetId="8">'書式Ｃ－８'!$A$1:$M$52</definedName>
    <definedName name="_xlnm.Print_Area" localSheetId="9">'書式Ｃ－９（資格認定申請）'!$A$1:$L$42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" l="1" a="1"/>
  <c r="P8" i="1" s="1"/>
  <c r="AF8" i="1"/>
  <c r="AE8" i="1"/>
  <c r="AC8" i="1"/>
  <c r="U8" i="1"/>
  <c r="Z9" i="1"/>
  <c r="AA9" i="1"/>
  <c r="AB9" i="1"/>
  <c r="Z10" i="1"/>
  <c r="AA10" i="1"/>
  <c r="AB10" i="1"/>
  <c r="Z11" i="1"/>
  <c r="AA11" i="1"/>
  <c r="AB11" i="1"/>
  <c r="Z12" i="1"/>
  <c r="AA12" i="1"/>
  <c r="AB12" i="1"/>
  <c r="Z13" i="1"/>
  <c r="AA13" i="1"/>
  <c r="AB13" i="1"/>
  <c r="Z14" i="1"/>
  <c r="AA14" i="1"/>
  <c r="AB14" i="1"/>
  <c r="Z15" i="1"/>
  <c r="AA15" i="1"/>
  <c r="AB15" i="1"/>
  <c r="Z16" i="1"/>
  <c r="AA16" i="1"/>
  <c r="AB16" i="1"/>
  <c r="Z17" i="1"/>
  <c r="AA17" i="1"/>
  <c r="AB17" i="1"/>
  <c r="Z18" i="1"/>
  <c r="AA18" i="1"/>
  <c r="AB18" i="1"/>
  <c r="Z19" i="1"/>
  <c r="AA19" i="1"/>
  <c r="AB19" i="1"/>
  <c r="Z20" i="1"/>
  <c r="AA20" i="1"/>
  <c r="AB20" i="1"/>
  <c r="Z21" i="1"/>
  <c r="AA21" i="1"/>
  <c r="AB21" i="1"/>
  <c r="Z22" i="1"/>
  <c r="AA22" i="1"/>
  <c r="AB22" i="1"/>
  <c r="Z23" i="1"/>
  <c r="AA23" i="1"/>
  <c r="AB23" i="1"/>
  <c r="Z24" i="1"/>
  <c r="AA24" i="1"/>
  <c r="AB24" i="1"/>
  <c r="Z25" i="1"/>
  <c r="AA25" i="1"/>
  <c r="AB25" i="1"/>
  <c r="Z26" i="1"/>
  <c r="AA26" i="1"/>
  <c r="AB26" i="1"/>
  <c r="Z27" i="1"/>
  <c r="AA27" i="1"/>
  <c r="AB27" i="1"/>
  <c r="Z28" i="1"/>
  <c r="AA28" i="1"/>
  <c r="AB28" i="1"/>
  <c r="Z29" i="1"/>
  <c r="AA29" i="1"/>
  <c r="AB29" i="1"/>
  <c r="Z30" i="1"/>
  <c r="AA30" i="1"/>
  <c r="AB30" i="1"/>
  <c r="Z31" i="1"/>
  <c r="AA31" i="1"/>
  <c r="AB31" i="1"/>
  <c r="Z32" i="1"/>
  <c r="AA32" i="1"/>
  <c r="AB32" i="1"/>
  <c r="Z33" i="1"/>
  <c r="AA33" i="1"/>
  <c r="AB33" i="1"/>
  <c r="Z34" i="1"/>
  <c r="AA34" i="1"/>
  <c r="AB34" i="1"/>
  <c r="Z35" i="1"/>
  <c r="AA35" i="1"/>
  <c r="AB35" i="1"/>
  <c r="Z36" i="1"/>
  <c r="AA36" i="1"/>
  <c r="AB36" i="1"/>
  <c r="Z37" i="1"/>
  <c r="AA37" i="1"/>
  <c r="AB37" i="1"/>
  <c r="Z38" i="1"/>
  <c r="AA38" i="1"/>
  <c r="AB38" i="1"/>
  <c r="Z39" i="1"/>
  <c r="AA39" i="1"/>
  <c r="AB39" i="1"/>
  <c r="Z40" i="1"/>
  <c r="AA40" i="1"/>
  <c r="AB40" i="1"/>
  <c r="Z41" i="1"/>
  <c r="AA41" i="1"/>
  <c r="AB41" i="1"/>
  <c r="Z42" i="1"/>
  <c r="AA42" i="1"/>
  <c r="AB42" i="1"/>
  <c r="Z43" i="1"/>
  <c r="AA43" i="1"/>
  <c r="AB43" i="1"/>
  <c r="Z44" i="1"/>
  <c r="AA44" i="1"/>
  <c r="AB44" i="1"/>
  <c r="Z45" i="1"/>
  <c r="AA45" i="1"/>
  <c r="AB45" i="1"/>
  <c r="Z46" i="1"/>
  <c r="AA46" i="1"/>
  <c r="AB46" i="1"/>
  <c r="Z47" i="1"/>
  <c r="AA47" i="1"/>
  <c r="AB47" i="1"/>
  <c r="Z48" i="1"/>
  <c r="AA48" i="1"/>
  <c r="AB48" i="1"/>
  <c r="Z49" i="1"/>
  <c r="AA49" i="1"/>
  <c r="AB49" i="1"/>
  <c r="Z50" i="1"/>
  <c r="AA50" i="1"/>
  <c r="AB50" i="1"/>
  <c r="Z51" i="1"/>
  <c r="AA51" i="1"/>
  <c r="AB51" i="1"/>
  <c r="Z52" i="1"/>
  <c r="AA52" i="1"/>
  <c r="AB52" i="1"/>
  <c r="Z53" i="1"/>
  <c r="AA53" i="1"/>
  <c r="AB53" i="1"/>
  <c r="Z54" i="1"/>
  <c r="AA54" i="1"/>
  <c r="AB54" i="1"/>
  <c r="Z55" i="1"/>
  <c r="AA55" i="1"/>
  <c r="AB55" i="1"/>
  <c r="Z56" i="1"/>
  <c r="AA56" i="1"/>
  <c r="AB56" i="1"/>
  <c r="Z57" i="1"/>
  <c r="AA57" i="1"/>
  <c r="AB57" i="1"/>
  <c r="Z58" i="1"/>
  <c r="AA58" i="1"/>
  <c r="AB58" i="1"/>
  <c r="Z59" i="1"/>
  <c r="AA59" i="1"/>
  <c r="AB59" i="1"/>
  <c r="Z60" i="1"/>
  <c r="AA60" i="1"/>
  <c r="AB60" i="1"/>
  <c r="AB8" i="1"/>
  <c r="Z8" i="1"/>
  <c r="AA8" i="1"/>
  <c r="M61" i="1"/>
  <c r="K40" i="14"/>
  <c r="H19" i="15"/>
  <c r="F19" i="15"/>
  <c r="H17" i="15"/>
  <c r="F17" i="15"/>
  <c r="D37" i="32"/>
  <c r="AC24" i="1"/>
  <c r="K34" i="19"/>
  <c r="K61" i="1"/>
  <c r="H34" i="19"/>
  <c r="L34" i="25"/>
  <c r="F48" i="29"/>
  <c r="H15" i="15" s="1"/>
  <c r="I34" i="25"/>
  <c r="J34" i="25"/>
  <c r="K34" i="25"/>
  <c r="J34" i="19"/>
  <c r="I34" i="19"/>
  <c r="E37" i="32"/>
  <c r="AG8" i="1"/>
  <c r="AE9" i="1"/>
  <c r="AF9" i="1"/>
  <c r="AG9" i="1"/>
  <c r="AE10" i="1"/>
  <c r="AF10" i="1"/>
  <c r="AG10" i="1"/>
  <c r="AE11" i="1"/>
  <c r="AF11" i="1"/>
  <c r="AG11" i="1"/>
  <c r="AE12" i="1"/>
  <c r="AF12" i="1"/>
  <c r="AG12" i="1"/>
  <c r="AE13" i="1"/>
  <c r="AF13" i="1"/>
  <c r="AG13" i="1"/>
  <c r="AE14" i="1"/>
  <c r="AF14" i="1"/>
  <c r="AG14" i="1"/>
  <c r="AE15" i="1"/>
  <c r="AF15" i="1"/>
  <c r="AG15" i="1"/>
  <c r="AE16" i="1"/>
  <c r="AF16" i="1"/>
  <c r="AG16" i="1"/>
  <c r="AE17" i="1"/>
  <c r="AF17" i="1"/>
  <c r="AG17" i="1"/>
  <c r="AE18" i="1"/>
  <c r="AF18" i="1"/>
  <c r="AG18" i="1"/>
  <c r="AE19" i="1"/>
  <c r="AF19" i="1"/>
  <c r="AG19" i="1"/>
  <c r="AE20" i="1"/>
  <c r="AF20" i="1"/>
  <c r="AG20" i="1"/>
  <c r="AE21" i="1"/>
  <c r="AF21" i="1"/>
  <c r="AG21" i="1"/>
  <c r="AE22" i="1"/>
  <c r="AF22" i="1"/>
  <c r="AG22" i="1"/>
  <c r="AE23" i="1"/>
  <c r="AF23" i="1"/>
  <c r="AG23" i="1"/>
  <c r="AE24" i="1"/>
  <c r="AF24" i="1"/>
  <c r="AG24" i="1"/>
  <c r="AE25" i="1"/>
  <c r="AF25" i="1"/>
  <c r="AG25" i="1"/>
  <c r="AE26" i="1"/>
  <c r="AF26" i="1"/>
  <c r="AG26" i="1"/>
  <c r="AE27" i="1"/>
  <c r="AF27" i="1"/>
  <c r="AG27" i="1"/>
  <c r="AE28" i="1"/>
  <c r="AF28" i="1"/>
  <c r="AG28" i="1"/>
  <c r="AE29" i="1"/>
  <c r="AF29" i="1"/>
  <c r="AG29" i="1"/>
  <c r="AE30" i="1"/>
  <c r="AF30" i="1"/>
  <c r="AG30" i="1"/>
  <c r="AE31" i="1"/>
  <c r="AF31" i="1"/>
  <c r="AG31" i="1"/>
  <c r="AE32" i="1"/>
  <c r="AF32" i="1"/>
  <c r="AG32" i="1"/>
  <c r="AE33" i="1"/>
  <c r="AF33" i="1"/>
  <c r="AG33" i="1"/>
  <c r="AE34" i="1"/>
  <c r="AF34" i="1"/>
  <c r="AG34" i="1"/>
  <c r="AE35" i="1"/>
  <c r="AF35" i="1"/>
  <c r="AG35" i="1"/>
  <c r="AE36" i="1"/>
  <c r="AF36" i="1"/>
  <c r="AG36" i="1"/>
  <c r="AE37" i="1"/>
  <c r="AF37" i="1"/>
  <c r="AG37" i="1"/>
  <c r="AE38" i="1"/>
  <c r="AF38" i="1"/>
  <c r="AG38" i="1"/>
  <c r="AE39" i="1"/>
  <c r="AF39" i="1"/>
  <c r="AG39" i="1"/>
  <c r="AE40" i="1"/>
  <c r="AF40" i="1"/>
  <c r="AG40" i="1"/>
  <c r="AE41" i="1"/>
  <c r="AF41" i="1"/>
  <c r="AG41" i="1"/>
  <c r="AE42" i="1"/>
  <c r="AF42" i="1"/>
  <c r="AG42" i="1"/>
  <c r="AE43" i="1"/>
  <c r="AF43" i="1"/>
  <c r="AG43" i="1"/>
  <c r="AE44" i="1"/>
  <c r="AF44" i="1"/>
  <c r="AG44" i="1"/>
  <c r="AE45" i="1"/>
  <c r="AF45" i="1"/>
  <c r="AG45" i="1"/>
  <c r="AE46" i="1"/>
  <c r="AF46" i="1"/>
  <c r="AG46" i="1"/>
  <c r="AE47" i="1"/>
  <c r="AF47" i="1"/>
  <c r="AG47" i="1"/>
  <c r="AE48" i="1"/>
  <c r="AF48" i="1"/>
  <c r="AG48" i="1"/>
  <c r="AE49" i="1"/>
  <c r="AF49" i="1"/>
  <c r="AG49" i="1"/>
  <c r="AE51" i="1"/>
  <c r="AF51" i="1"/>
  <c r="AG51" i="1"/>
  <c r="AE52" i="1"/>
  <c r="AF52" i="1"/>
  <c r="AG52" i="1"/>
  <c r="AE53" i="1"/>
  <c r="AF53" i="1"/>
  <c r="AG53" i="1"/>
  <c r="AE54" i="1"/>
  <c r="AF54" i="1"/>
  <c r="AG54" i="1"/>
  <c r="AE55" i="1"/>
  <c r="AF55" i="1"/>
  <c r="AG55" i="1"/>
  <c r="AE56" i="1"/>
  <c r="AF56" i="1"/>
  <c r="AG56" i="1"/>
  <c r="AE57" i="1"/>
  <c r="AF57" i="1"/>
  <c r="AG57" i="1"/>
  <c r="AE58" i="1"/>
  <c r="AF58" i="1"/>
  <c r="AG58" i="1"/>
  <c r="AE59" i="1"/>
  <c r="AF59" i="1"/>
  <c r="AG59" i="1"/>
  <c r="AE60" i="1"/>
  <c r="AF60" i="1"/>
  <c r="AG60" i="1"/>
  <c r="AF50" i="1"/>
  <c r="AG50" i="1"/>
  <c r="AE50" i="1"/>
  <c r="O8" i="3"/>
  <c r="I28" i="26"/>
  <c r="I15" i="26"/>
  <c r="J15" i="26" s="1"/>
  <c r="F16" i="15" s="1"/>
  <c r="I40" i="26"/>
  <c r="AI9" i="1"/>
  <c r="AJ9" i="1"/>
  <c r="AI10" i="1"/>
  <c r="AJ10" i="1"/>
  <c r="AI11" i="1"/>
  <c r="AJ11" i="1"/>
  <c r="AI12" i="1"/>
  <c r="AJ12" i="1"/>
  <c r="AI13" i="1"/>
  <c r="AJ13" i="1"/>
  <c r="AI14" i="1"/>
  <c r="AJ14" i="1"/>
  <c r="AI15" i="1"/>
  <c r="AJ15" i="1"/>
  <c r="AI16" i="1"/>
  <c r="AJ16" i="1"/>
  <c r="AI17" i="1"/>
  <c r="AJ17" i="1"/>
  <c r="AI18" i="1"/>
  <c r="AJ18" i="1"/>
  <c r="AI19" i="1"/>
  <c r="AJ19" i="1"/>
  <c r="AI20" i="1"/>
  <c r="AJ20" i="1"/>
  <c r="AI21" i="1"/>
  <c r="AJ21" i="1"/>
  <c r="AI22" i="1"/>
  <c r="AJ22" i="1"/>
  <c r="AI23" i="1"/>
  <c r="AJ23" i="1"/>
  <c r="AI24" i="1"/>
  <c r="AJ24" i="1"/>
  <c r="AI25" i="1"/>
  <c r="AJ25" i="1"/>
  <c r="AI26" i="1"/>
  <c r="AJ26" i="1"/>
  <c r="AI27" i="1"/>
  <c r="AJ27" i="1"/>
  <c r="AI28" i="1"/>
  <c r="AJ28" i="1"/>
  <c r="AI29" i="1"/>
  <c r="AJ29" i="1"/>
  <c r="AI30" i="1"/>
  <c r="AJ30" i="1"/>
  <c r="AI31" i="1"/>
  <c r="AJ31" i="1"/>
  <c r="AI32" i="1"/>
  <c r="AJ32" i="1"/>
  <c r="AI33" i="1"/>
  <c r="AJ33" i="1"/>
  <c r="AI34" i="1"/>
  <c r="AJ34" i="1"/>
  <c r="AI35" i="1"/>
  <c r="AJ35" i="1"/>
  <c r="AI36" i="1"/>
  <c r="AJ36" i="1"/>
  <c r="AI37" i="1"/>
  <c r="AJ37" i="1"/>
  <c r="AI38" i="1"/>
  <c r="AJ38" i="1"/>
  <c r="AI39" i="1"/>
  <c r="AJ39" i="1"/>
  <c r="AI40" i="1"/>
  <c r="AJ40" i="1"/>
  <c r="AI41" i="1"/>
  <c r="AJ41" i="1"/>
  <c r="AI42" i="1"/>
  <c r="AJ42" i="1"/>
  <c r="AI43" i="1"/>
  <c r="AJ43" i="1"/>
  <c r="AI44" i="1"/>
  <c r="AJ44" i="1"/>
  <c r="AI45" i="1"/>
  <c r="AJ45" i="1"/>
  <c r="AI46" i="1"/>
  <c r="AJ46" i="1"/>
  <c r="AI47" i="1"/>
  <c r="AJ47" i="1"/>
  <c r="AI48" i="1"/>
  <c r="AJ48" i="1"/>
  <c r="AI49" i="1"/>
  <c r="AJ49" i="1"/>
  <c r="AI50" i="1"/>
  <c r="AJ50" i="1"/>
  <c r="AI51" i="1"/>
  <c r="AJ51" i="1"/>
  <c r="AI52" i="1"/>
  <c r="AJ52" i="1"/>
  <c r="AI53" i="1"/>
  <c r="AJ53" i="1"/>
  <c r="AI54" i="1"/>
  <c r="AJ54" i="1"/>
  <c r="AI55" i="1"/>
  <c r="AJ55" i="1"/>
  <c r="AI56" i="1"/>
  <c r="AJ56" i="1"/>
  <c r="AI57" i="1"/>
  <c r="AJ57" i="1"/>
  <c r="AI58" i="1"/>
  <c r="AJ58" i="1"/>
  <c r="AI59" i="1"/>
  <c r="AJ59" i="1"/>
  <c r="AI60" i="1"/>
  <c r="AJ60" i="1"/>
  <c r="AJ8" i="1"/>
  <c r="AI8" i="1"/>
  <c r="Y8" i="1"/>
  <c r="Y41" i="1"/>
  <c r="C15" i="14"/>
  <c r="Y47" i="1"/>
  <c r="Y48" i="1"/>
  <c r="T9" i="1"/>
  <c r="U9" i="1"/>
  <c r="V9" i="1"/>
  <c r="W9" i="1"/>
  <c r="Y9" i="1"/>
  <c r="AC9" i="1"/>
  <c r="T10" i="1"/>
  <c r="U10" i="1"/>
  <c r="V10" i="1"/>
  <c r="W10" i="1"/>
  <c r="Y10" i="1"/>
  <c r="AC10" i="1"/>
  <c r="T11" i="1"/>
  <c r="U11" i="1"/>
  <c r="V11" i="1"/>
  <c r="W11" i="1"/>
  <c r="Y11" i="1"/>
  <c r="AC11" i="1"/>
  <c r="T12" i="1"/>
  <c r="U12" i="1"/>
  <c r="V12" i="1"/>
  <c r="W12" i="1"/>
  <c r="Y12" i="1"/>
  <c r="AC12" i="1"/>
  <c r="T13" i="1"/>
  <c r="U13" i="1"/>
  <c r="V13" i="1"/>
  <c r="W13" i="1"/>
  <c r="Y13" i="1"/>
  <c r="AC13" i="1"/>
  <c r="T14" i="1"/>
  <c r="U14" i="1"/>
  <c r="V14" i="1"/>
  <c r="W14" i="1"/>
  <c r="Y14" i="1"/>
  <c r="AC14" i="1"/>
  <c r="T15" i="1"/>
  <c r="U15" i="1"/>
  <c r="V15" i="1"/>
  <c r="W15" i="1"/>
  <c r="Y15" i="1"/>
  <c r="AC15" i="1"/>
  <c r="T16" i="1"/>
  <c r="U16" i="1"/>
  <c r="V16" i="1"/>
  <c r="W16" i="1"/>
  <c r="Y16" i="1"/>
  <c r="AC16" i="1"/>
  <c r="T17" i="1"/>
  <c r="U17" i="1"/>
  <c r="V17" i="1"/>
  <c r="W17" i="1"/>
  <c r="Y17" i="1"/>
  <c r="AC17" i="1"/>
  <c r="T18" i="1"/>
  <c r="U18" i="1"/>
  <c r="V18" i="1"/>
  <c r="W18" i="1"/>
  <c r="Y18" i="1"/>
  <c r="AC18" i="1"/>
  <c r="T19" i="1"/>
  <c r="U19" i="1"/>
  <c r="V19" i="1"/>
  <c r="W19" i="1"/>
  <c r="Y19" i="1"/>
  <c r="AC19" i="1"/>
  <c r="T20" i="1"/>
  <c r="U20" i="1"/>
  <c r="V20" i="1"/>
  <c r="W20" i="1"/>
  <c r="Y20" i="1"/>
  <c r="AC20" i="1"/>
  <c r="T21" i="1"/>
  <c r="U21" i="1"/>
  <c r="V21" i="1"/>
  <c r="W21" i="1"/>
  <c r="Y21" i="1"/>
  <c r="AC21" i="1"/>
  <c r="T22" i="1"/>
  <c r="U22" i="1"/>
  <c r="V22" i="1"/>
  <c r="W22" i="1"/>
  <c r="Y22" i="1"/>
  <c r="AC22" i="1"/>
  <c r="T23" i="1"/>
  <c r="U23" i="1"/>
  <c r="V23" i="1"/>
  <c r="W23" i="1"/>
  <c r="Y23" i="1"/>
  <c r="AC23" i="1"/>
  <c r="T24" i="1"/>
  <c r="U24" i="1"/>
  <c r="V24" i="1"/>
  <c r="W24" i="1"/>
  <c r="Y24" i="1"/>
  <c r="T25" i="1"/>
  <c r="U25" i="1"/>
  <c r="V25" i="1"/>
  <c r="W25" i="1"/>
  <c r="Y25" i="1"/>
  <c r="AC25" i="1"/>
  <c r="T26" i="1"/>
  <c r="U26" i="1"/>
  <c r="V26" i="1"/>
  <c r="W26" i="1"/>
  <c r="Y26" i="1"/>
  <c r="AC26" i="1"/>
  <c r="T27" i="1"/>
  <c r="U27" i="1"/>
  <c r="V27" i="1"/>
  <c r="W27" i="1"/>
  <c r="Y27" i="1"/>
  <c r="AC27" i="1"/>
  <c r="T28" i="1"/>
  <c r="U28" i="1"/>
  <c r="V28" i="1"/>
  <c r="W28" i="1"/>
  <c r="Y28" i="1"/>
  <c r="AC28" i="1"/>
  <c r="T29" i="1"/>
  <c r="U29" i="1"/>
  <c r="V29" i="1"/>
  <c r="W29" i="1"/>
  <c r="Y29" i="1"/>
  <c r="AC29" i="1"/>
  <c r="T30" i="1"/>
  <c r="U30" i="1"/>
  <c r="V30" i="1"/>
  <c r="W30" i="1"/>
  <c r="Y30" i="1"/>
  <c r="AC30" i="1"/>
  <c r="T31" i="1"/>
  <c r="U31" i="1"/>
  <c r="V31" i="1"/>
  <c r="W31" i="1"/>
  <c r="Y31" i="1"/>
  <c r="AC31" i="1"/>
  <c r="T32" i="1"/>
  <c r="U32" i="1"/>
  <c r="V32" i="1"/>
  <c r="W32" i="1"/>
  <c r="Y32" i="1"/>
  <c r="AC32" i="1"/>
  <c r="T33" i="1"/>
  <c r="U33" i="1"/>
  <c r="V33" i="1"/>
  <c r="W33" i="1"/>
  <c r="Y33" i="1"/>
  <c r="AC33" i="1"/>
  <c r="T34" i="1"/>
  <c r="U34" i="1"/>
  <c r="V34" i="1"/>
  <c r="W34" i="1"/>
  <c r="Y34" i="1"/>
  <c r="AC34" i="1"/>
  <c r="T35" i="1"/>
  <c r="U35" i="1"/>
  <c r="V35" i="1"/>
  <c r="W35" i="1"/>
  <c r="Y35" i="1"/>
  <c r="AC35" i="1"/>
  <c r="T36" i="1"/>
  <c r="U36" i="1"/>
  <c r="V36" i="1"/>
  <c r="W36" i="1"/>
  <c r="Y36" i="1"/>
  <c r="AC36" i="1"/>
  <c r="T37" i="1"/>
  <c r="U37" i="1"/>
  <c r="V37" i="1"/>
  <c r="W37" i="1"/>
  <c r="Y37" i="1"/>
  <c r="AC37" i="1"/>
  <c r="T38" i="1"/>
  <c r="U38" i="1"/>
  <c r="V38" i="1"/>
  <c r="W38" i="1"/>
  <c r="Y38" i="1"/>
  <c r="AC38" i="1"/>
  <c r="T39" i="1"/>
  <c r="U39" i="1"/>
  <c r="V39" i="1"/>
  <c r="W39" i="1"/>
  <c r="Y39" i="1"/>
  <c r="AC39" i="1"/>
  <c r="T40" i="1"/>
  <c r="U40" i="1"/>
  <c r="V40" i="1"/>
  <c r="W40" i="1"/>
  <c r="Y40" i="1"/>
  <c r="AC40" i="1"/>
  <c r="T41" i="1"/>
  <c r="U41" i="1"/>
  <c r="V41" i="1"/>
  <c r="W41" i="1"/>
  <c r="AC41" i="1"/>
  <c r="T42" i="1"/>
  <c r="U42" i="1"/>
  <c r="V42" i="1"/>
  <c r="W42" i="1"/>
  <c r="Y42" i="1"/>
  <c r="AC42" i="1"/>
  <c r="T43" i="1"/>
  <c r="U43" i="1"/>
  <c r="V43" i="1"/>
  <c r="W43" i="1"/>
  <c r="Y43" i="1"/>
  <c r="AC43" i="1"/>
  <c r="T44" i="1"/>
  <c r="U44" i="1"/>
  <c r="V44" i="1"/>
  <c r="W44" i="1"/>
  <c r="Y44" i="1"/>
  <c r="AC44" i="1"/>
  <c r="T45" i="1"/>
  <c r="U45" i="1"/>
  <c r="V45" i="1"/>
  <c r="W45" i="1"/>
  <c r="Y45" i="1"/>
  <c r="AC45" i="1"/>
  <c r="T46" i="1"/>
  <c r="U46" i="1"/>
  <c r="V46" i="1"/>
  <c r="W46" i="1"/>
  <c r="Y46" i="1"/>
  <c r="AC46" i="1"/>
  <c r="T47" i="1"/>
  <c r="U47" i="1"/>
  <c r="V47" i="1"/>
  <c r="W47" i="1"/>
  <c r="AC47" i="1"/>
  <c r="T48" i="1"/>
  <c r="U48" i="1"/>
  <c r="V48" i="1"/>
  <c r="W48" i="1"/>
  <c r="AC48" i="1"/>
  <c r="T49" i="1"/>
  <c r="U49" i="1"/>
  <c r="V49" i="1"/>
  <c r="W49" i="1"/>
  <c r="Y49" i="1"/>
  <c r="AC49" i="1"/>
  <c r="T50" i="1"/>
  <c r="U50" i="1"/>
  <c r="V50" i="1"/>
  <c r="W50" i="1"/>
  <c r="Y50" i="1"/>
  <c r="AC50" i="1"/>
  <c r="T51" i="1"/>
  <c r="U51" i="1"/>
  <c r="V51" i="1"/>
  <c r="W51" i="1"/>
  <c r="Y51" i="1"/>
  <c r="AC51" i="1"/>
  <c r="T52" i="1"/>
  <c r="U52" i="1"/>
  <c r="V52" i="1"/>
  <c r="W52" i="1"/>
  <c r="Y52" i="1"/>
  <c r="AC52" i="1"/>
  <c r="T53" i="1"/>
  <c r="U53" i="1"/>
  <c r="V53" i="1"/>
  <c r="W53" i="1"/>
  <c r="J61" i="1" s="1"/>
  <c r="Y53" i="1"/>
  <c r="AC53" i="1"/>
  <c r="T54" i="1"/>
  <c r="U54" i="1"/>
  <c r="H61" i="1" s="1"/>
  <c r="V54" i="1"/>
  <c r="W54" i="1"/>
  <c r="Y54" i="1"/>
  <c r="AC54" i="1"/>
  <c r="T55" i="1"/>
  <c r="U55" i="1"/>
  <c r="V55" i="1"/>
  <c r="W55" i="1"/>
  <c r="Y55" i="1"/>
  <c r="AC55" i="1"/>
  <c r="T56" i="1"/>
  <c r="U56" i="1"/>
  <c r="V56" i="1"/>
  <c r="W56" i="1"/>
  <c r="Y56" i="1"/>
  <c r="AC56" i="1"/>
  <c r="T57" i="1"/>
  <c r="U57" i="1"/>
  <c r="V57" i="1"/>
  <c r="W57" i="1"/>
  <c r="Y57" i="1"/>
  <c r="AC57" i="1"/>
  <c r="T58" i="1"/>
  <c r="U58" i="1"/>
  <c r="V58" i="1"/>
  <c r="W58" i="1"/>
  <c r="Y58" i="1"/>
  <c r="AC58" i="1"/>
  <c r="T59" i="1"/>
  <c r="U59" i="1"/>
  <c r="V59" i="1"/>
  <c r="W59" i="1"/>
  <c r="Y59" i="1"/>
  <c r="AC59" i="1"/>
  <c r="T60" i="1"/>
  <c r="U60" i="1"/>
  <c r="V60" i="1"/>
  <c r="W60" i="1"/>
  <c r="Y60" i="1"/>
  <c r="AC60" i="1"/>
  <c r="W8" i="1"/>
  <c r="V8" i="1"/>
  <c r="T8" i="1"/>
  <c r="Q8" i="1" a="1"/>
  <c r="Q8" i="1" s="1"/>
  <c r="U21" i="26"/>
  <c r="U22" i="26"/>
  <c r="U23" i="26"/>
  <c r="U24" i="26"/>
  <c r="U25" i="26"/>
  <c r="U26" i="26"/>
  <c r="U27" i="26"/>
  <c r="U20" i="26"/>
  <c r="G40" i="26" s="1"/>
  <c r="D25" i="14" s="1"/>
  <c r="T20" i="26" a="1"/>
  <c r="T20" i="26" s="1"/>
  <c r="T33" i="26" a="1"/>
  <c r="T33" i="26" s="1"/>
  <c r="D29" i="14"/>
  <c r="K22" i="14"/>
  <c r="H36" i="4"/>
  <c r="H38" i="3"/>
  <c r="L37" i="32"/>
  <c r="P51" i="1" a="1"/>
  <c r="P51" i="1" s="1"/>
  <c r="Q51" i="1" a="1"/>
  <c r="Q51" i="1" s="1"/>
  <c r="R51" i="1" a="1"/>
  <c r="R51" i="1" s="1"/>
  <c r="P52" i="1" a="1"/>
  <c r="P52" i="1" s="1"/>
  <c r="Q52" i="1" a="1"/>
  <c r="Q52" i="1" s="1"/>
  <c r="R52" i="1" a="1"/>
  <c r="R52" i="1" s="1"/>
  <c r="P53" i="1" a="1"/>
  <c r="P53" i="1" s="1"/>
  <c r="Q53" i="1" a="1"/>
  <c r="Q53" i="1" s="1"/>
  <c r="R53" i="1" a="1"/>
  <c r="R53" i="1" s="1"/>
  <c r="P54" i="1" a="1"/>
  <c r="P54" i="1" s="1"/>
  <c r="Q54" i="1" a="1"/>
  <c r="Q54" i="1" s="1"/>
  <c r="R54" i="1" a="1"/>
  <c r="R54" i="1" s="1"/>
  <c r="P55" i="1" a="1"/>
  <c r="P55" i="1" s="1"/>
  <c r="Q55" i="1" a="1"/>
  <c r="Q55" i="1" s="1"/>
  <c r="R55" i="1" a="1"/>
  <c r="R55" i="1" s="1"/>
  <c r="P56" i="1" a="1"/>
  <c r="P56" i="1" s="1"/>
  <c r="Q56" i="1" a="1"/>
  <c r="Q56" i="1" s="1"/>
  <c r="R56" i="1" a="1"/>
  <c r="R56" i="1" s="1"/>
  <c r="P57" i="1" a="1"/>
  <c r="P57" i="1"/>
  <c r="Q57" i="1" a="1"/>
  <c r="Q57" i="1" s="1"/>
  <c r="R57" i="1" a="1"/>
  <c r="R57" i="1"/>
  <c r="P58" i="1" a="1"/>
  <c r="P58" i="1" s="1"/>
  <c r="Q58" i="1" a="1"/>
  <c r="Q58" i="1" s="1"/>
  <c r="R58" i="1" a="1"/>
  <c r="R58" i="1" s="1"/>
  <c r="P59" i="1" a="1"/>
  <c r="P59" i="1"/>
  <c r="Q59" i="1" a="1"/>
  <c r="Q59" i="1" s="1"/>
  <c r="R59" i="1" a="1"/>
  <c r="R59" i="1" s="1"/>
  <c r="P60" i="1" a="1"/>
  <c r="P60" i="1" s="1"/>
  <c r="Q60" i="1" a="1"/>
  <c r="Q60" i="1" s="1"/>
  <c r="R60" i="1" a="1"/>
  <c r="R60" i="1" s="1"/>
  <c r="P45" i="1" a="1"/>
  <c r="P45" i="1" s="1"/>
  <c r="Q45" i="1" a="1"/>
  <c r="Q45" i="1" s="1"/>
  <c r="R45" i="1" a="1"/>
  <c r="R45" i="1" s="1"/>
  <c r="P46" i="1" a="1"/>
  <c r="P46" i="1"/>
  <c r="Q46" i="1" a="1"/>
  <c r="Q46" i="1"/>
  <c r="R46" i="1" a="1"/>
  <c r="R46" i="1" s="1"/>
  <c r="P47" i="1" a="1"/>
  <c r="P47" i="1"/>
  <c r="Q47" i="1" a="1"/>
  <c r="Q47" i="1" s="1"/>
  <c r="R47" i="1" a="1"/>
  <c r="R47" i="1" s="1"/>
  <c r="D27" i="14"/>
  <c r="B48" i="29"/>
  <c r="H20" i="15" s="1"/>
  <c r="O8" i="4"/>
  <c r="T8" i="32"/>
  <c r="S8" i="32"/>
  <c r="S9" i="32"/>
  <c r="T9" i="32"/>
  <c r="U9" i="32"/>
  <c r="V9" i="32"/>
  <c r="W9" i="32"/>
  <c r="S10" i="32"/>
  <c r="T10" i="32"/>
  <c r="U10" i="32"/>
  <c r="V10" i="32"/>
  <c r="W10" i="32"/>
  <c r="K37" i="32" s="1"/>
  <c r="S11" i="32"/>
  <c r="T11" i="32"/>
  <c r="U11" i="32"/>
  <c r="V11" i="32"/>
  <c r="W11" i="32"/>
  <c r="S12" i="32"/>
  <c r="T12" i="32"/>
  <c r="U12" i="32"/>
  <c r="V12" i="32"/>
  <c r="W12" i="32"/>
  <c r="S13" i="32"/>
  <c r="T13" i="32"/>
  <c r="U13" i="32"/>
  <c r="V13" i="32"/>
  <c r="W13" i="32"/>
  <c r="S14" i="32"/>
  <c r="T14" i="32"/>
  <c r="U14" i="32"/>
  <c r="V14" i="32"/>
  <c r="W14" i="32"/>
  <c r="S15" i="32"/>
  <c r="T15" i="32"/>
  <c r="U15" i="32"/>
  <c r="V15" i="32"/>
  <c r="W15" i="32"/>
  <c r="S16" i="32"/>
  <c r="T16" i="32"/>
  <c r="U16" i="32"/>
  <c r="V16" i="32"/>
  <c r="W16" i="32"/>
  <c r="S17" i="32"/>
  <c r="T17" i="32"/>
  <c r="U17" i="32"/>
  <c r="V17" i="32"/>
  <c r="W17" i="32"/>
  <c r="S18" i="32"/>
  <c r="T18" i="32"/>
  <c r="U18" i="32"/>
  <c r="V18" i="32"/>
  <c r="W18" i="32"/>
  <c r="S19" i="32"/>
  <c r="T19" i="32"/>
  <c r="U19" i="32"/>
  <c r="V19" i="32"/>
  <c r="W19" i="32"/>
  <c r="S20" i="32"/>
  <c r="T20" i="32"/>
  <c r="U20" i="32"/>
  <c r="V20" i="32"/>
  <c r="W20" i="32"/>
  <c r="S21" i="32"/>
  <c r="T21" i="32"/>
  <c r="U21" i="32"/>
  <c r="V21" i="32"/>
  <c r="W21" i="32"/>
  <c r="S22" i="32"/>
  <c r="T22" i="32"/>
  <c r="U22" i="32"/>
  <c r="V22" i="32"/>
  <c r="W22" i="32"/>
  <c r="S23" i="32"/>
  <c r="T23" i="32"/>
  <c r="U23" i="32"/>
  <c r="V23" i="32"/>
  <c r="W23" i="32"/>
  <c r="S24" i="32"/>
  <c r="T24" i="32"/>
  <c r="U24" i="32"/>
  <c r="V24" i="32"/>
  <c r="W24" i="32"/>
  <c r="S25" i="32"/>
  <c r="T25" i="32"/>
  <c r="U25" i="32"/>
  <c r="V25" i="32"/>
  <c r="W25" i="32"/>
  <c r="S26" i="32"/>
  <c r="T26" i="32"/>
  <c r="U26" i="32"/>
  <c r="V26" i="32"/>
  <c r="W26" i="32"/>
  <c r="S27" i="32"/>
  <c r="T27" i="32"/>
  <c r="U27" i="32"/>
  <c r="V27" i="32"/>
  <c r="W27" i="32"/>
  <c r="S28" i="32"/>
  <c r="T28" i="32"/>
  <c r="U28" i="32"/>
  <c r="V28" i="32"/>
  <c r="W28" i="32"/>
  <c r="S29" i="32"/>
  <c r="T29" i="32"/>
  <c r="U29" i="32"/>
  <c r="V29" i="32"/>
  <c r="W29" i="32"/>
  <c r="S30" i="32"/>
  <c r="T30" i="32"/>
  <c r="U30" i="32"/>
  <c r="V30" i="32"/>
  <c r="W30" i="32"/>
  <c r="S31" i="32"/>
  <c r="T31" i="32"/>
  <c r="U31" i="32"/>
  <c r="V31" i="32"/>
  <c r="W31" i="32"/>
  <c r="S32" i="32"/>
  <c r="T32" i="32"/>
  <c r="U32" i="32"/>
  <c r="V32" i="32"/>
  <c r="W32" i="32"/>
  <c r="S33" i="32"/>
  <c r="T33" i="32"/>
  <c r="U33" i="32"/>
  <c r="V33" i="32"/>
  <c r="W33" i="32"/>
  <c r="S34" i="32"/>
  <c r="T34" i="32"/>
  <c r="U34" i="32"/>
  <c r="V34" i="32"/>
  <c r="W34" i="32"/>
  <c r="S35" i="32"/>
  <c r="T35" i="32"/>
  <c r="U35" i="32"/>
  <c r="V35" i="32"/>
  <c r="W35" i="32"/>
  <c r="S36" i="32"/>
  <c r="T36" i="32"/>
  <c r="U36" i="32"/>
  <c r="V36" i="32"/>
  <c r="W36" i="32"/>
  <c r="W8" i="32"/>
  <c r="U8" i="32"/>
  <c r="V8" i="32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8" i="29" a="1"/>
  <c r="O8" i="29" s="1"/>
  <c r="O9" i="29" a="1"/>
  <c r="O9" i="29" s="1"/>
  <c r="P9" i="29" a="1"/>
  <c r="P9" i="29" s="1"/>
  <c r="O10" i="29" a="1"/>
  <c r="O10" i="29" s="1"/>
  <c r="P10" i="29" a="1"/>
  <c r="P10" i="29" s="1"/>
  <c r="O11" i="29" a="1"/>
  <c r="O11" i="29" s="1"/>
  <c r="P11" i="29" a="1"/>
  <c r="P11" i="29" s="1"/>
  <c r="O12" i="29" a="1"/>
  <c r="O12" i="29" s="1"/>
  <c r="P12" i="29" a="1"/>
  <c r="P12" i="29" s="1"/>
  <c r="O13" i="29" a="1"/>
  <c r="O13" i="29" s="1"/>
  <c r="P13" i="29" a="1"/>
  <c r="P13" i="29" s="1"/>
  <c r="O14" i="29" a="1"/>
  <c r="O14" i="29" s="1"/>
  <c r="P14" i="29" a="1"/>
  <c r="P14" i="29" s="1"/>
  <c r="O15" i="29" a="1"/>
  <c r="O15" i="29" s="1"/>
  <c r="P15" i="29" a="1"/>
  <c r="P15" i="29" s="1"/>
  <c r="O16" i="29" a="1"/>
  <c r="O16" i="29" s="1"/>
  <c r="P16" i="29" a="1"/>
  <c r="P16" i="29" s="1"/>
  <c r="O17" i="29" a="1"/>
  <c r="O17" i="29" s="1"/>
  <c r="P17" i="29" a="1"/>
  <c r="P17" i="29" s="1"/>
  <c r="O18" i="29" a="1"/>
  <c r="O18" i="29" s="1"/>
  <c r="P18" i="29" a="1"/>
  <c r="P18" i="29" s="1"/>
  <c r="O19" i="29" a="1"/>
  <c r="O19" i="29" s="1"/>
  <c r="P19" i="29" a="1"/>
  <c r="P19" i="29" s="1"/>
  <c r="O20" i="29" a="1"/>
  <c r="O20" i="29" s="1"/>
  <c r="P20" i="29" a="1"/>
  <c r="P20" i="29" s="1"/>
  <c r="O21" i="29" a="1"/>
  <c r="O21" i="29" s="1"/>
  <c r="P21" i="29" a="1"/>
  <c r="P21" i="29" s="1"/>
  <c r="O22" i="29" a="1"/>
  <c r="O22" i="29" s="1"/>
  <c r="P22" i="29" a="1"/>
  <c r="P22" i="29" s="1"/>
  <c r="O23" i="29" a="1"/>
  <c r="O23" i="29" s="1"/>
  <c r="P23" i="29" a="1"/>
  <c r="P23" i="29" s="1"/>
  <c r="O24" i="29" a="1"/>
  <c r="O24" i="29" s="1"/>
  <c r="P24" i="29" a="1"/>
  <c r="P24" i="29" s="1"/>
  <c r="O25" i="29" a="1"/>
  <c r="O25" i="29" s="1"/>
  <c r="P25" i="29" a="1"/>
  <c r="P25" i="29" s="1"/>
  <c r="O26" i="29" a="1"/>
  <c r="O26" i="29" s="1"/>
  <c r="P26" i="29" a="1"/>
  <c r="P26" i="29" s="1"/>
  <c r="O27" i="29" a="1"/>
  <c r="O27" i="29" s="1"/>
  <c r="P27" i="29" a="1"/>
  <c r="P27" i="29" s="1"/>
  <c r="O28" i="29" a="1"/>
  <c r="O28" i="29" s="1"/>
  <c r="P28" i="29" a="1"/>
  <c r="P28" i="29" s="1"/>
  <c r="O29" i="29" a="1"/>
  <c r="O29" i="29" s="1"/>
  <c r="P29" i="29" a="1"/>
  <c r="P29" i="29" s="1"/>
  <c r="O30" i="29" a="1"/>
  <c r="O30" i="29" s="1"/>
  <c r="P30" i="29" a="1"/>
  <c r="P30" i="29" s="1"/>
  <c r="O31" i="29" a="1"/>
  <c r="O31" i="29" s="1"/>
  <c r="P31" i="29" a="1"/>
  <c r="P31" i="29" s="1"/>
  <c r="O32" i="29" a="1"/>
  <c r="O32" i="29" s="1"/>
  <c r="P32" i="29" a="1"/>
  <c r="P32" i="29" s="1"/>
  <c r="O33" i="29" a="1"/>
  <c r="O33" i="29" s="1"/>
  <c r="P33" i="29" a="1"/>
  <c r="P33" i="29" s="1"/>
  <c r="O34" i="29" a="1"/>
  <c r="O34" i="29" s="1"/>
  <c r="P34" i="29" a="1"/>
  <c r="P34" i="29" s="1"/>
  <c r="O35" i="29" a="1"/>
  <c r="O35" i="29" s="1"/>
  <c r="P35" i="29" a="1"/>
  <c r="P35" i="29" s="1"/>
  <c r="O36" i="29" a="1"/>
  <c r="O36" i="29" s="1"/>
  <c r="P36" i="29" a="1"/>
  <c r="P36" i="29" s="1"/>
  <c r="O37" i="29" a="1"/>
  <c r="O37" i="29" s="1"/>
  <c r="P37" i="29" a="1"/>
  <c r="P37" i="29" s="1"/>
  <c r="O38" i="29" a="1"/>
  <c r="O38" i="29" s="1"/>
  <c r="P38" i="29" a="1"/>
  <c r="P38" i="29" s="1"/>
  <c r="O39" i="29" a="1"/>
  <c r="O39" i="29" s="1"/>
  <c r="P39" i="29" a="1"/>
  <c r="P39" i="29" s="1"/>
  <c r="O40" i="29" a="1"/>
  <c r="O40" i="29" s="1"/>
  <c r="P40" i="29" a="1"/>
  <c r="P40" i="29" s="1"/>
  <c r="O41" i="29" a="1"/>
  <c r="O41" i="29" s="1"/>
  <c r="P41" i="29" a="1"/>
  <c r="P41" i="29" s="1"/>
  <c r="O42" i="29" a="1"/>
  <c r="O42" i="29" s="1"/>
  <c r="P42" i="29" a="1"/>
  <c r="P42" i="29" s="1"/>
  <c r="O43" i="29" a="1"/>
  <c r="O43" i="29" s="1"/>
  <c r="P43" i="29" a="1"/>
  <c r="P43" i="29" s="1"/>
  <c r="O44" i="29" a="1"/>
  <c r="O44" i="29" s="1"/>
  <c r="P44" i="29" a="1"/>
  <c r="P44" i="29" s="1"/>
  <c r="O45" i="29" a="1"/>
  <c r="O45" i="29" s="1"/>
  <c r="P45" i="29" a="1"/>
  <c r="P45" i="29" s="1"/>
  <c r="O46" i="29" a="1"/>
  <c r="O46" i="29" s="1"/>
  <c r="P46" i="29" a="1"/>
  <c r="P46" i="29" s="1"/>
  <c r="O47" i="29" a="1"/>
  <c r="O47" i="29" s="1"/>
  <c r="P47" i="29" a="1"/>
  <c r="P47" i="29" s="1"/>
  <c r="P8" i="29" a="1"/>
  <c r="P8" i="29" s="1"/>
  <c r="Q9" i="1" a="1"/>
  <c r="Q9" i="1" s="1"/>
  <c r="Q10" i="1" a="1"/>
  <c r="Q10" i="1" s="1"/>
  <c r="Q11" i="1" a="1"/>
  <c r="Q11" i="1"/>
  <c r="Q12" i="1" a="1"/>
  <c r="Q12" i="1" s="1"/>
  <c r="Q13" i="1" a="1"/>
  <c r="Q13" i="1" s="1"/>
  <c r="Q14" i="1" a="1"/>
  <c r="Q14" i="1" s="1"/>
  <c r="Q15" i="1" a="1"/>
  <c r="Q15" i="1" s="1"/>
  <c r="Q16" i="1" a="1"/>
  <c r="Q16" i="1" s="1"/>
  <c r="Q17" i="1" a="1"/>
  <c r="Q17" i="1" s="1"/>
  <c r="Q18" i="1" a="1"/>
  <c r="Q18" i="1" s="1"/>
  <c r="Q19" i="1" a="1"/>
  <c r="Q19" i="1" s="1"/>
  <c r="Q20" i="1" a="1"/>
  <c r="Q20" i="1" s="1"/>
  <c r="Q21" i="1" a="1"/>
  <c r="Q21" i="1" s="1"/>
  <c r="Q22" i="1" a="1"/>
  <c r="Q22" i="1" s="1"/>
  <c r="Q23" i="1" a="1"/>
  <c r="Q23" i="1" s="1"/>
  <c r="Q24" i="1" a="1"/>
  <c r="Q24" i="1" s="1"/>
  <c r="Q25" i="1" a="1"/>
  <c r="Q25" i="1" s="1"/>
  <c r="Q26" i="1" a="1"/>
  <c r="Q26" i="1" s="1"/>
  <c r="Q27" i="1" a="1"/>
  <c r="Q27" i="1" s="1"/>
  <c r="Q28" i="1" a="1"/>
  <c r="Q28" i="1" s="1"/>
  <c r="Q29" i="1" a="1"/>
  <c r="Q29" i="1" s="1"/>
  <c r="Q30" i="1" a="1"/>
  <c r="Q30" i="1" s="1"/>
  <c r="Q31" i="1" a="1"/>
  <c r="Q31" i="1" s="1"/>
  <c r="Q32" i="1" a="1"/>
  <c r="Q32" i="1" s="1"/>
  <c r="Q33" i="1" a="1"/>
  <c r="Q33" i="1" s="1"/>
  <c r="Q34" i="1" a="1"/>
  <c r="Q34" i="1" s="1"/>
  <c r="Q35" i="1" a="1"/>
  <c r="Q35" i="1" s="1"/>
  <c r="Q36" i="1" a="1"/>
  <c r="Q36" i="1" s="1"/>
  <c r="Q37" i="1" a="1"/>
  <c r="Q37" i="1" s="1"/>
  <c r="Q38" i="1" a="1"/>
  <c r="Q38" i="1" s="1"/>
  <c r="Q39" i="1" a="1"/>
  <c r="Q39" i="1" s="1"/>
  <c r="Q40" i="1" a="1"/>
  <c r="Q40" i="1" s="1"/>
  <c r="Q41" i="1" a="1"/>
  <c r="Q41" i="1" s="1"/>
  <c r="Q42" i="1" a="1"/>
  <c r="Q42" i="1" s="1"/>
  <c r="Q43" i="1" a="1"/>
  <c r="Q43" i="1"/>
  <c r="Q44" i="1" a="1"/>
  <c r="Q44" i="1" s="1"/>
  <c r="Q48" i="1" a="1"/>
  <c r="Q48" i="1" s="1"/>
  <c r="Q49" i="1" a="1"/>
  <c r="Q49" i="1" s="1"/>
  <c r="Q50" i="1" a="1"/>
  <c r="Q50" i="1" s="1"/>
  <c r="L8" i="3" a="1"/>
  <c r="L8" i="3" s="1"/>
  <c r="L9" i="3" a="1"/>
  <c r="L9" i="3" s="1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17" i="3" a="1"/>
  <c r="L18" i="3" a="1"/>
  <c r="L18" i="3" s="1"/>
  <c r="L19" i="3" a="1"/>
  <c r="L19" i="3" s="1"/>
  <c r="L20" i="3" a="1"/>
  <c r="L20" i="3" s="1"/>
  <c r="L21" i="3" a="1"/>
  <c r="L21" i="3" s="1"/>
  <c r="L22" i="3" a="1"/>
  <c r="L22" i="3" s="1"/>
  <c r="L23" i="3" a="1"/>
  <c r="L23" i="3" s="1"/>
  <c r="L24" i="3" a="1"/>
  <c r="L24" i="3" s="1"/>
  <c r="L25" i="3" a="1"/>
  <c r="L25" i="3" s="1"/>
  <c r="L26" i="3" a="1"/>
  <c r="L26" i="3" s="1"/>
  <c r="L27" i="3" a="1"/>
  <c r="L27" i="3" s="1"/>
  <c r="L28" i="3" a="1"/>
  <c r="L28" i="3" s="1"/>
  <c r="L29" i="3" a="1"/>
  <c r="L29" i="3" s="1"/>
  <c r="L30" i="3" a="1"/>
  <c r="L30" i="3" s="1"/>
  <c r="L31" i="3" a="1"/>
  <c r="L31" i="3" s="1"/>
  <c r="L32" i="3" a="1"/>
  <c r="L32" i="3"/>
  <c r="L33" i="3" a="1"/>
  <c r="L33" i="3" s="1"/>
  <c r="L34" i="3" a="1"/>
  <c r="L34" i="3" s="1"/>
  <c r="L35" i="3" a="1"/>
  <c r="L35" i="3" s="1"/>
  <c r="L36" i="3" a="1"/>
  <c r="L36" i="3"/>
  <c r="L37" i="3" a="1"/>
  <c r="L37" i="3"/>
  <c r="L17" i="3"/>
  <c r="L8" i="4" a="1"/>
  <c r="L8" i="4" s="1"/>
  <c r="L9" i="4" a="1"/>
  <c r="L9" i="4" s="1"/>
  <c r="L10" i="4" a="1"/>
  <c r="L10" i="4" s="1"/>
  <c r="L11" i="4" a="1"/>
  <c r="L11" i="4" s="1"/>
  <c r="L12" i="4" a="1"/>
  <c r="L12" i="4" s="1"/>
  <c r="L13" i="4" a="1"/>
  <c r="L14" i="4" a="1"/>
  <c r="L14" i="4" s="1"/>
  <c r="L15" i="4" a="1"/>
  <c r="L15" i="4"/>
  <c r="L16" i="4" a="1"/>
  <c r="L16" i="4" s="1"/>
  <c r="L17" i="4" a="1"/>
  <c r="L17" i="4" s="1"/>
  <c r="L18" i="4" a="1"/>
  <c r="L18" i="4" s="1"/>
  <c r="L19" i="4" a="1"/>
  <c r="L19" i="4"/>
  <c r="L20" i="4" a="1"/>
  <c r="L20" i="4"/>
  <c r="L21" i="4" a="1"/>
  <c r="L21" i="4" s="1"/>
  <c r="L22" i="4" a="1"/>
  <c r="L22" i="4" s="1"/>
  <c r="L23" i="4" a="1"/>
  <c r="L23" i="4" s="1"/>
  <c r="L24" i="4" a="1"/>
  <c r="L24" i="4" s="1"/>
  <c r="L25" i="4" a="1"/>
  <c r="L25" i="4" s="1"/>
  <c r="L26" i="4" a="1"/>
  <c r="L26" i="4" s="1"/>
  <c r="L27" i="4" a="1"/>
  <c r="L27" i="4" s="1"/>
  <c r="L28" i="4" a="1"/>
  <c r="L28" i="4" s="1"/>
  <c r="L29" i="4" a="1"/>
  <c r="L29" i="4" s="1"/>
  <c r="L30" i="4" a="1"/>
  <c r="L30" i="4" s="1"/>
  <c r="L31" i="4" a="1"/>
  <c r="L31" i="4" s="1"/>
  <c r="L32" i="4" a="1"/>
  <c r="L32" i="4" s="1"/>
  <c r="L33" i="4" a="1"/>
  <c r="L33" i="4" s="1"/>
  <c r="L34" i="4" a="1"/>
  <c r="L34" i="4" s="1"/>
  <c r="L35" i="4" a="1"/>
  <c r="L35" i="4" s="1"/>
  <c r="L13" i="4"/>
  <c r="R8" i="1" a="1"/>
  <c r="R8" i="1" s="1"/>
  <c r="R9" i="1" a="1"/>
  <c r="R9" i="1" s="1"/>
  <c r="R10" i="1" a="1"/>
  <c r="R10" i="1" s="1"/>
  <c r="R11" i="1" a="1"/>
  <c r="R11" i="1" s="1"/>
  <c r="R12" i="1" a="1"/>
  <c r="R12" i="1"/>
  <c r="R13" i="1" a="1"/>
  <c r="R13" i="1" s="1"/>
  <c r="R14" i="1" a="1"/>
  <c r="R14" i="1" s="1"/>
  <c r="R15" i="1" a="1"/>
  <c r="R15" i="1" s="1"/>
  <c r="R16" i="1" a="1"/>
  <c r="R16" i="1" s="1"/>
  <c r="R17" i="1" a="1"/>
  <c r="R17" i="1" s="1"/>
  <c r="R18" i="1" a="1"/>
  <c r="R18" i="1" s="1"/>
  <c r="R19" i="1" a="1"/>
  <c r="R19" i="1" s="1"/>
  <c r="R20" i="1" a="1"/>
  <c r="R20" i="1" s="1"/>
  <c r="R21" i="1" a="1"/>
  <c r="R21" i="1"/>
  <c r="R22" i="1" a="1"/>
  <c r="R22" i="1" s="1"/>
  <c r="R23" i="1" a="1"/>
  <c r="R23" i="1" s="1"/>
  <c r="R24" i="1" a="1"/>
  <c r="R24" i="1"/>
  <c r="R25" i="1" a="1"/>
  <c r="R25" i="1" s="1"/>
  <c r="R26" i="1" a="1"/>
  <c r="R26" i="1" s="1"/>
  <c r="R27" i="1" a="1"/>
  <c r="R27" i="1" s="1"/>
  <c r="R28" i="1" a="1"/>
  <c r="R28" i="1" s="1"/>
  <c r="R29" i="1" a="1"/>
  <c r="R29" i="1" s="1"/>
  <c r="R30" i="1" a="1"/>
  <c r="R30" i="1" s="1"/>
  <c r="R31" i="1" a="1"/>
  <c r="R31" i="1" s="1"/>
  <c r="R32" i="1" a="1"/>
  <c r="R32" i="1" s="1"/>
  <c r="R33" i="1" a="1"/>
  <c r="R33" i="1"/>
  <c r="R34" i="1" a="1"/>
  <c r="R34" i="1" s="1"/>
  <c r="R35" i="1" a="1"/>
  <c r="R35" i="1" s="1"/>
  <c r="R36" i="1" a="1"/>
  <c r="R36" i="1" s="1"/>
  <c r="R37" i="1" a="1"/>
  <c r="R37" i="1" s="1"/>
  <c r="R38" i="1" a="1"/>
  <c r="R38" i="1" s="1"/>
  <c r="R39" i="1" a="1"/>
  <c r="R39" i="1" s="1"/>
  <c r="R40" i="1" a="1"/>
  <c r="R40" i="1" s="1"/>
  <c r="R41" i="1" a="1"/>
  <c r="R41" i="1" s="1"/>
  <c r="R42" i="1" a="1"/>
  <c r="R42" i="1" s="1"/>
  <c r="R43" i="1" a="1"/>
  <c r="R43" i="1" s="1"/>
  <c r="R44" i="1" a="1"/>
  <c r="R44" i="1"/>
  <c r="R48" i="1" a="1"/>
  <c r="R48" i="1" s="1"/>
  <c r="R49" i="1" a="1"/>
  <c r="R49" i="1" s="1"/>
  <c r="R50" i="1" a="1"/>
  <c r="R50" i="1" s="1"/>
  <c r="M8" i="3" a="1"/>
  <c r="M8" i="3" s="1"/>
  <c r="M9" i="3" a="1"/>
  <c r="M9" i="3" s="1"/>
  <c r="M10" i="3" a="1"/>
  <c r="M10" i="3" s="1"/>
  <c r="M11" i="3" a="1"/>
  <c r="M11" i="3" s="1"/>
  <c r="M12" i="3" a="1"/>
  <c r="M12" i="3" s="1"/>
  <c r="M13" i="3" a="1"/>
  <c r="M13" i="3" s="1"/>
  <c r="M14" i="3" a="1"/>
  <c r="M14" i="3" s="1"/>
  <c r="M15" i="3" a="1"/>
  <c r="M15" i="3" s="1"/>
  <c r="M16" i="3" a="1"/>
  <c r="M16" i="3" s="1"/>
  <c r="M17" i="3" a="1"/>
  <c r="M17" i="3" s="1"/>
  <c r="M18" i="3" a="1"/>
  <c r="M18" i="3" s="1"/>
  <c r="M19" i="3" a="1"/>
  <c r="M19" i="3" s="1"/>
  <c r="M20" i="3" a="1"/>
  <c r="M20" i="3" s="1"/>
  <c r="M21" i="3" a="1"/>
  <c r="M21" i="3"/>
  <c r="M22" i="3" a="1"/>
  <c r="M22" i="3" s="1"/>
  <c r="M23" i="3" a="1"/>
  <c r="M23" i="3" s="1"/>
  <c r="M24" i="3" a="1"/>
  <c r="M24" i="3"/>
  <c r="M25" i="3" a="1"/>
  <c r="M25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31" i="3" a="1"/>
  <c r="M31" i="3" s="1"/>
  <c r="M32" i="3" a="1"/>
  <c r="M32" i="3" s="1"/>
  <c r="M33" i="3" a="1"/>
  <c r="M33" i="3" s="1"/>
  <c r="M34" i="3" a="1"/>
  <c r="M34" i="3" s="1"/>
  <c r="M35" i="3" a="1"/>
  <c r="M35" i="3"/>
  <c r="M36" i="3" a="1"/>
  <c r="M36" i="3" s="1"/>
  <c r="M37" i="3" a="1"/>
  <c r="M37" i="3" s="1"/>
  <c r="M8" i="4" a="1"/>
  <c r="M8" i="4"/>
  <c r="M9" i="4" a="1"/>
  <c r="M9" i="4"/>
  <c r="M10" i="4" a="1"/>
  <c r="M10" i="4" s="1"/>
  <c r="M11" i="4" a="1"/>
  <c r="M11" i="4" s="1"/>
  <c r="M12" i="4" a="1"/>
  <c r="M12" i="4" s="1"/>
  <c r="M13" i="4" a="1"/>
  <c r="M13" i="4" s="1"/>
  <c r="M14" i="4" a="1"/>
  <c r="M14" i="4" s="1"/>
  <c r="M15" i="4" a="1"/>
  <c r="M15" i="4" s="1"/>
  <c r="M16" i="4" a="1"/>
  <c r="M16" i="4" s="1"/>
  <c r="M17" i="4" a="1"/>
  <c r="M17" i="4" s="1"/>
  <c r="M18" i="4" a="1"/>
  <c r="M18" i="4" s="1"/>
  <c r="M19" i="4" a="1"/>
  <c r="M19" i="4" s="1"/>
  <c r="M20" i="4" a="1"/>
  <c r="M20" i="4" s="1"/>
  <c r="M21" i="4" a="1"/>
  <c r="M21" i="4" s="1"/>
  <c r="M22" i="4" a="1"/>
  <c r="M22" i="4" s="1"/>
  <c r="M23" i="4" a="1"/>
  <c r="M23" i="4" s="1"/>
  <c r="M24" i="4" a="1"/>
  <c r="M24" i="4" s="1"/>
  <c r="M25" i="4" a="1"/>
  <c r="M25" i="4" s="1"/>
  <c r="M26" i="4" a="1"/>
  <c r="M27" i="4" a="1"/>
  <c r="M27" i="4" s="1"/>
  <c r="M28" i="4" a="1"/>
  <c r="M28" i="4" s="1"/>
  <c r="M29" i="4" a="1"/>
  <c r="M29" i="4" s="1"/>
  <c r="M30" i="4" a="1"/>
  <c r="M30" i="4" s="1"/>
  <c r="M31" i="4" a="1"/>
  <c r="M31" i="4" s="1"/>
  <c r="M32" i="4" a="1"/>
  <c r="M32" i="4" s="1"/>
  <c r="M33" i="4" a="1"/>
  <c r="M33" i="4" s="1"/>
  <c r="M34" i="4" a="1"/>
  <c r="M34" i="4"/>
  <c r="M35" i="4" a="1"/>
  <c r="M35" i="4" s="1"/>
  <c r="M26" i="4"/>
  <c r="P9" i="1" a="1"/>
  <c r="P9" i="1" s="1"/>
  <c r="P10" i="1" a="1"/>
  <c r="P10" i="1" s="1"/>
  <c r="P11" i="1" a="1"/>
  <c r="P11" i="1" s="1"/>
  <c r="P12" i="1" a="1"/>
  <c r="P12" i="1" s="1"/>
  <c r="P13" i="1" a="1"/>
  <c r="P13" i="1" s="1"/>
  <c r="P14" i="1" a="1"/>
  <c r="P14" i="1" s="1"/>
  <c r="P15" i="1" a="1"/>
  <c r="P15" i="1" s="1"/>
  <c r="P16" i="1" a="1"/>
  <c r="P16" i="1" s="1"/>
  <c r="P17" i="1" a="1"/>
  <c r="P17" i="1"/>
  <c r="P18" i="1" a="1"/>
  <c r="P18" i="1" s="1"/>
  <c r="P19" i="1" a="1"/>
  <c r="P19" i="1" s="1"/>
  <c r="P20" i="1" a="1"/>
  <c r="P20" i="1" s="1"/>
  <c r="P21" i="1" a="1"/>
  <c r="P21" i="1" s="1"/>
  <c r="P22" i="1" a="1"/>
  <c r="P22" i="1" s="1"/>
  <c r="P23" i="1" a="1"/>
  <c r="P23" i="1" s="1"/>
  <c r="P24" i="1" a="1"/>
  <c r="P24" i="1" s="1"/>
  <c r="P25" i="1" a="1"/>
  <c r="P25" i="1"/>
  <c r="P26" i="1" a="1"/>
  <c r="P26" i="1" s="1"/>
  <c r="P27" i="1" a="1"/>
  <c r="P27" i="1" s="1"/>
  <c r="P28" i="1" a="1"/>
  <c r="P28" i="1" s="1"/>
  <c r="P29" i="1" a="1"/>
  <c r="P29" i="1" s="1"/>
  <c r="P30" i="1" a="1"/>
  <c r="P30" i="1" s="1"/>
  <c r="P31" i="1" a="1"/>
  <c r="P31" i="1" s="1"/>
  <c r="P32" i="1" a="1"/>
  <c r="P32" i="1" s="1"/>
  <c r="P33" i="1" a="1"/>
  <c r="P33" i="1" s="1"/>
  <c r="P34" i="1" a="1"/>
  <c r="P34" i="1" s="1"/>
  <c r="P35" i="1" a="1"/>
  <c r="P35" i="1" s="1"/>
  <c r="P36" i="1" a="1"/>
  <c r="P36" i="1" s="1"/>
  <c r="P37" i="1" a="1"/>
  <c r="P37" i="1"/>
  <c r="P38" i="1" a="1"/>
  <c r="P38" i="1" s="1"/>
  <c r="P39" i="1" a="1"/>
  <c r="P39" i="1" s="1"/>
  <c r="P40" i="1" a="1"/>
  <c r="P40" i="1" s="1"/>
  <c r="P41" i="1" a="1"/>
  <c r="P41" i="1" s="1"/>
  <c r="P42" i="1" a="1"/>
  <c r="P42" i="1" s="1"/>
  <c r="P43" i="1" a="1"/>
  <c r="P43" i="1" s="1"/>
  <c r="P44" i="1" a="1"/>
  <c r="P44" i="1" s="1"/>
  <c r="P48" i="1" a="1"/>
  <c r="P48" i="1" s="1"/>
  <c r="P49" i="1" a="1"/>
  <c r="P49" i="1" s="1"/>
  <c r="P50" i="1" a="1"/>
  <c r="P50" i="1" s="1"/>
  <c r="K8" i="3" a="1"/>
  <c r="K8" i="3" s="1"/>
  <c r="K9" i="3" a="1"/>
  <c r="K9" i="3"/>
  <c r="K10" i="3" a="1"/>
  <c r="K10" i="3" s="1"/>
  <c r="K11" i="3" a="1"/>
  <c r="K11" i="3" s="1"/>
  <c r="K12" i="3" a="1"/>
  <c r="K12" i="3" s="1"/>
  <c r="K13" i="3" a="1"/>
  <c r="K13" i="3" s="1"/>
  <c r="K14" i="3" a="1"/>
  <c r="K14" i="3" s="1"/>
  <c r="K15" i="3" a="1"/>
  <c r="K15" i="3" s="1"/>
  <c r="K16" i="3" a="1"/>
  <c r="K16" i="3" s="1"/>
  <c r="K17" i="3" a="1"/>
  <c r="K17" i="3" s="1"/>
  <c r="K18" i="3" a="1"/>
  <c r="K18" i="3" s="1"/>
  <c r="K19" i="3" a="1"/>
  <c r="K19" i="3" s="1"/>
  <c r="K20" i="3" a="1"/>
  <c r="K20" i="3" s="1"/>
  <c r="K21" i="3" a="1"/>
  <c r="K21" i="3" s="1"/>
  <c r="K22" i="3" a="1"/>
  <c r="K22" i="3" s="1"/>
  <c r="K23" i="3" a="1"/>
  <c r="K23" i="3" s="1"/>
  <c r="K24" i="3" a="1"/>
  <c r="K24" i="3" s="1"/>
  <c r="K25" i="3" a="1"/>
  <c r="K25" i="3" s="1"/>
  <c r="K26" i="3" a="1"/>
  <c r="K26" i="3" s="1"/>
  <c r="K27" i="3" a="1"/>
  <c r="K27" i="3" s="1"/>
  <c r="K28" i="3" a="1"/>
  <c r="K28" i="3" s="1"/>
  <c r="K29" i="3" a="1"/>
  <c r="K29" i="3" s="1"/>
  <c r="K30" i="3" a="1"/>
  <c r="K30" i="3" s="1"/>
  <c r="K31" i="3" a="1"/>
  <c r="K31" i="3" s="1"/>
  <c r="K32" i="3" a="1"/>
  <c r="K32" i="3" s="1"/>
  <c r="K33" i="3" a="1"/>
  <c r="K33" i="3" s="1"/>
  <c r="K34" i="3" a="1"/>
  <c r="K34" i="3" s="1"/>
  <c r="K35" i="3" a="1"/>
  <c r="K35" i="3"/>
  <c r="K36" i="3" a="1"/>
  <c r="K36" i="3" s="1"/>
  <c r="K37" i="3" a="1"/>
  <c r="K37" i="3" s="1"/>
  <c r="K8" i="4" a="1"/>
  <c r="K8" i="4" s="1"/>
  <c r="K9" i="4" a="1"/>
  <c r="K9" i="4" s="1"/>
  <c r="K10" i="4" a="1"/>
  <c r="K10" i="4" s="1"/>
  <c r="K11" i="4" a="1"/>
  <c r="K11" i="4" s="1"/>
  <c r="K12" i="4" a="1"/>
  <c r="K12" i="4"/>
  <c r="K13" i="4" a="1"/>
  <c r="K13" i="4" s="1"/>
  <c r="K14" i="4" a="1"/>
  <c r="K14" i="4" s="1"/>
  <c r="K15" i="4" a="1"/>
  <c r="K15" i="4" s="1"/>
  <c r="K16" i="4" a="1"/>
  <c r="K17" i="4" a="1"/>
  <c r="K17" i="4" s="1"/>
  <c r="K18" i="4" a="1"/>
  <c r="K18" i="4" s="1"/>
  <c r="K19" i="4" a="1"/>
  <c r="K19" i="4" s="1"/>
  <c r="K20" i="4" a="1"/>
  <c r="K20" i="4" s="1"/>
  <c r="K21" i="4" a="1"/>
  <c r="K21" i="4" s="1"/>
  <c r="K22" i="4" a="1"/>
  <c r="K22" i="4" s="1"/>
  <c r="K23" i="4" a="1"/>
  <c r="K23" i="4" s="1"/>
  <c r="K24" i="4" a="1"/>
  <c r="K24" i="4" s="1"/>
  <c r="K25" i="4" a="1"/>
  <c r="K25" i="4"/>
  <c r="K26" i="4" a="1"/>
  <c r="K26" i="4" s="1"/>
  <c r="K27" i="4" a="1"/>
  <c r="K27" i="4" s="1"/>
  <c r="K28" i="4" a="1"/>
  <c r="K28" i="4" s="1"/>
  <c r="K29" i="4" a="1"/>
  <c r="K29" i="4" s="1"/>
  <c r="K30" i="4" a="1"/>
  <c r="K30" i="4" s="1"/>
  <c r="K31" i="4" a="1"/>
  <c r="K31" i="4" s="1"/>
  <c r="K32" i="4" a="1"/>
  <c r="K32" i="4" s="1"/>
  <c r="K33" i="4" a="1"/>
  <c r="K33" i="4" s="1"/>
  <c r="K34" i="4" a="1"/>
  <c r="K34" i="4"/>
  <c r="K35" i="4" a="1"/>
  <c r="K35" i="4"/>
  <c r="K16" i="4"/>
  <c r="N8" i="19" a="1"/>
  <c r="N8" i="19" s="1"/>
  <c r="N9" i="19" a="1"/>
  <c r="N9" i="19" s="1"/>
  <c r="N10" i="19" a="1"/>
  <c r="N11" i="19" a="1"/>
  <c r="N12" i="19" a="1"/>
  <c r="N12" i="19" s="1"/>
  <c r="N13" i="19" a="1"/>
  <c r="N13" i="19" s="1"/>
  <c r="N14" i="19" a="1"/>
  <c r="N14" i="19" s="1"/>
  <c r="N15" i="19" a="1"/>
  <c r="N15" i="19" s="1"/>
  <c r="N16" i="19" a="1"/>
  <c r="N16" i="19" s="1"/>
  <c r="N17" i="19" a="1"/>
  <c r="N17" i="19" s="1"/>
  <c r="N18" i="19" a="1"/>
  <c r="N18" i="19" s="1"/>
  <c r="N19" i="19" a="1"/>
  <c r="N19" i="19" s="1"/>
  <c r="N20" i="19" a="1"/>
  <c r="N20" i="19" s="1"/>
  <c r="N21" i="19" a="1"/>
  <c r="N21" i="19" s="1"/>
  <c r="N22" i="19" a="1"/>
  <c r="N22" i="19" s="1"/>
  <c r="N23" i="19" a="1"/>
  <c r="N23" i="19" s="1"/>
  <c r="N24" i="19" a="1"/>
  <c r="N24" i="19" s="1"/>
  <c r="N25" i="19" a="1"/>
  <c r="N25" i="19" s="1"/>
  <c r="N26" i="19" a="1"/>
  <c r="N26" i="19" s="1"/>
  <c r="N27" i="19" a="1"/>
  <c r="N27" i="19" s="1"/>
  <c r="N28" i="19" a="1"/>
  <c r="N28" i="19" s="1"/>
  <c r="N29" i="19" a="1"/>
  <c r="N29" i="19" s="1"/>
  <c r="N30" i="19" a="1"/>
  <c r="N30" i="19" s="1"/>
  <c r="N31" i="19" a="1"/>
  <c r="N31" i="19" s="1"/>
  <c r="N32" i="19" a="1"/>
  <c r="N32" i="19" s="1"/>
  <c r="N33" i="19" a="1"/>
  <c r="N33" i="19" s="1"/>
  <c r="N10" i="19"/>
  <c r="N11" i="19"/>
  <c r="O8" i="25" a="1"/>
  <c r="O8" i="25" s="1"/>
  <c r="O9" i="25" a="1"/>
  <c r="O9" i="25" s="1"/>
  <c r="O10" i="25" a="1"/>
  <c r="O11" i="25" a="1"/>
  <c r="O12" i="25" a="1"/>
  <c r="O12" i="25" s="1"/>
  <c r="O13" i="25" a="1"/>
  <c r="O13" i="25" s="1"/>
  <c r="O14" i="25" a="1"/>
  <c r="O14" i="25" s="1"/>
  <c r="O15" i="25" a="1"/>
  <c r="O15" i="25" s="1"/>
  <c r="O16" i="25" a="1"/>
  <c r="O16" i="25" s="1"/>
  <c r="O17" i="25" a="1"/>
  <c r="O17" i="25" s="1"/>
  <c r="O18" i="25" a="1"/>
  <c r="O18" i="25" s="1"/>
  <c r="O19" i="25" a="1"/>
  <c r="O19" i="25" s="1"/>
  <c r="O20" i="25" a="1"/>
  <c r="O20" i="25" s="1"/>
  <c r="O21" i="25" a="1"/>
  <c r="O21" i="25" s="1"/>
  <c r="O22" i="25" a="1"/>
  <c r="O22" i="25" s="1"/>
  <c r="O23" i="25" a="1"/>
  <c r="O23" i="25" s="1"/>
  <c r="O24" i="25" a="1"/>
  <c r="O24" i="25" s="1"/>
  <c r="O25" i="25" a="1"/>
  <c r="O26" i="25" a="1"/>
  <c r="O26" i="25" s="1"/>
  <c r="O27" i="25" a="1"/>
  <c r="O27" i="25" s="1"/>
  <c r="O28" i="25" a="1"/>
  <c r="O28" i="25" s="1"/>
  <c r="O29" i="25" a="1"/>
  <c r="O29" i="25" s="1"/>
  <c r="O30" i="25" a="1"/>
  <c r="O30" i="25" s="1"/>
  <c r="O31" i="25" a="1"/>
  <c r="O31" i="25" s="1"/>
  <c r="O32" i="25" a="1"/>
  <c r="O32" i="25" s="1"/>
  <c r="O33" i="25" a="1"/>
  <c r="O33" i="25" s="1"/>
  <c r="O10" i="25"/>
  <c r="O11" i="25"/>
  <c r="O25" i="25"/>
  <c r="C21" i="14"/>
  <c r="R20" i="26" a="1"/>
  <c r="R20" i="26" s="1"/>
  <c r="R21" i="26" a="1"/>
  <c r="R21" i="26"/>
  <c r="R22" i="26" a="1"/>
  <c r="R22" i="26" s="1"/>
  <c r="R23" i="26" a="1"/>
  <c r="R23" i="26"/>
  <c r="R24" i="26" a="1"/>
  <c r="R24" i="26" s="1"/>
  <c r="R25" i="26" a="1"/>
  <c r="R25" i="26" s="1"/>
  <c r="R26" i="26" a="1"/>
  <c r="R26" i="26" s="1"/>
  <c r="R27" i="26" a="1"/>
  <c r="R27" i="26" s="1"/>
  <c r="T34" i="26" a="1"/>
  <c r="T34" i="26" s="1"/>
  <c r="T35" i="26" a="1"/>
  <c r="T35" i="26"/>
  <c r="T36" i="26" a="1"/>
  <c r="T36" i="26" s="1"/>
  <c r="T37" i="26" a="1"/>
  <c r="T37" i="26"/>
  <c r="T38" i="26" a="1"/>
  <c r="T38" i="26" s="1"/>
  <c r="T39" i="26" a="1"/>
  <c r="T39" i="26"/>
  <c r="F37" i="32"/>
  <c r="D15" i="14" s="1"/>
  <c r="O8" i="19" a="1"/>
  <c r="O8" i="19" s="1"/>
  <c r="O9" i="19" a="1"/>
  <c r="O9" i="19" s="1"/>
  <c r="O10" i="19" a="1"/>
  <c r="O10" i="19" s="1"/>
  <c r="O11" i="19" a="1"/>
  <c r="O11" i="19" s="1"/>
  <c r="O12" i="19" a="1"/>
  <c r="O12" i="19" s="1"/>
  <c r="O13" i="19" a="1"/>
  <c r="O13" i="19" s="1"/>
  <c r="O14" i="19" a="1"/>
  <c r="O14" i="19" s="1"/>
  <c r="O15" i="19" a="1"/>
  <c r="O15" i="19" s="1"/>
  <c r="O16" i="19" a="1"/>
  <c r="O16" i="19" s="1"/>
  <c r="O17" i="19" a="1"/>
  <c r="O17" i="19" s="1"/>
  <c r="O18" i="19" a="1"/>
  <c r="O18" i="19" s="1"/>
  <c r="O19" i="19" a="1"/>
  <c r="O19" i="19" s="1"/>
  <c r="O20" i="19" a="1"/>
  <c r="O20" i="19" s="1"/>
  <c r="O21" i="19" a="1"/>
  <c r="O21" i="19" s="1"/>
  <c r="O22" i="19" a="1"/>
  <c r="O22" i="19" s="1"/>
  <c r="O23" i="19" a="1"/>
  <c r="O23" i="19" s="1"/>
  <c r="O24" i="19" a="1"/>
  <c r="O24" i="19" s="1"/>
  <c r="O25" i="19" a="1"/>
  <c r="O25" i="19" s="1"/>
  <c r="O26" i="19" a="1"/>
  <c r="O26" i="19" s="1"/>
  <c r="O27" i="19" a="1"/>
  <c r="O27" i="19" s="1"/>
  <c r="O28" i="19" a="1"/>
  <c r="O28" i="19" s="1"/>
  <c r="O29" i="19" a="1"/>
  <c r="O29" i="19" s="1"/>
  <c r="O30" i="19" a="1"/>
  <c r="O30" i="19" s="1"/>
  <c r="O31" i="19" a="1"/>
  <c r="O31" i="19" s="1"/>
  <c r="O32" i="19" a="1"/>
  <c r="O32" i="19" s="1"/>
  <c r="O33" i="19" a="1"/>
  <c r="O33" i="19" s="1"/>
  <c r="P8" i="25" a="1"/>
  <c r="P8" i="25" s="1"/>
  <c r="P9" i="25" a="1"/>
  <c r="P9" i="25" s="1"/>
  <c r="P10" i="25" a="1"/>
  <c r="P10" i="25" s="1"/>
  <c r="P11" i="25" a="1"/>
  <c r="P11" i="25" s="1"/>
  <c r="P12" i="25" a="1"/>
  <c r="P12" i="25" s="1"/>
  <c r="P13" i="25" a="1"/>
  <c r="P13" i="25" s="1"/>
  <c r="P14" i="25" a="1"/>
  <c r="P14" i="25" s="1"/>
  <c r="P15" i="25" a="1"/>
  <c r="P15" i="25" s="1"/>
  <c r="P16" i="25" a="1"/>
  <c r="P16" i="25" s="1"/>
  <c r="P17" i="25" a="1"/>
  <c r="P17" i="25" s="1"/>
  <c r="P18" i="25" a="1"/>
  <c r="P18" i="25" s="1"/>
  <c r="P19" i="25" a="1"/>
  <c r="P19" i="25" s="1"/>
  <c r="P20" i="25" a="1"/>
  <c r="P20" i="25" s="1"/>
  <c r="P21" i="25" a="1"/>
  <c r="P21" i="25" s="1"/>
  <c r="P22" i="25" a="1"/>
  <c r="P23" i="25" a="1"/>
  <c r="P23" i="25" s="1"/>
  <c r="P24" i="25" a="1"/>
  <c r="P24" i="25" s="1"/>
  <c r="P25" i="25" a="1"/>
  <c r="P25" i="25" s="1"/>
  <c r="P26" i="25" a="1"/>
  <c r="P26" i="25" s="1"/>
  <c r="P27" i="25" a="1"/>
  <c r="P27" i="25" s="1"/>
  <c r="P28" i="25" a="1"/>
  <c r="P28" i="25" s="1"/>
  <c r="P29" i="25" a="1"/>
  <c r="P29" i="25" s="1"/>
  <c r="P30" i="25" a="1"/>
  <c r="P30" i="25" s="1"/>
  <c r="P31" i="25" a="1"/>
  <c r="P31" i="25" s="1"/>
  <c r="P32" i="25" a="1"/>
  <c r="P32" i="25" s="1"/>
  <c r="P33" i="25" a="1"/>
  <c r="P33" i="25" s="1"/>
  <c r="P22" i="25"/>
  <c r="D21" i="14"/>
  <c r="S20" i="26" a="1"/>
  <c r="S20" i="26" s="1"/>
  <c r="S21" i="26" a="1"/>
  <c r="S21" i="26"/>
  <c r="S22" i="26" a="1"/>
  <c r="S22" i="26" s="1"/>
  <c r="S23" i="26" a="1"/>
  <c r="S23" i="26"/>
  <c r="S24" i="26" a="1"/>
  <c r="S24" i="26" s="1"/>
  <c r="S25" i="26" a="1"/>
  <c r="S25" i="26" s="1"/>
  <c r="S26" i="26" a="1"/>
  <c r="S26" i="26" s="1"/>
  <c r="S27" i="26" a="1"/>
  <c r="S27" i="26" s="1"/>
  <c r="U33" i="26" a="1"/>
  <c r="U33" i="26" s="1"/>
  <c r="U34" i="26" a="1"/>
  <c r="U34" i="26"/>
  <c r="U35" i="26" a="1"/>
  <c r="U35" i="26" s="1"/>
  <c r="U36" i="26" a="1"/>
  <c r="U36" i="26"/>
  <c r="U37" i="26" a="1"/>
  <c r="U37" i="26" s="1"/>
  <c r="U38" i="26" a="1"/>
  <c r="U38" i="26"/>
  <c r="U39" i="26" a="1"/>
  <c r="U39" i="26" s="1"/>
  <c r="G37" i="32"/>
  <c r="E15" i="14" s="1"/>
  <c r="P8" i="19" a="1"/>
  <c r="P8" i="19" s="1"/>
  <c r="P9" i="19" a="1"/>
  <c r="P9" i="19" s="1"/>
  <c r="P10" i="19" a="1"/>
  <c r="P10" i="19" s="1"/>
  <c r="P11" i="19" a="1"/>
  <c r="P11" i="19" s="1"/>
  <c r="P12" i="19" a="1"/>
  <c r="P12" i="19" s="1"/>
  <c r="P13" i="19" a="1"/>
  <c r="P13" i="19" s="1"/>
  <c r="P14" i="19" a="1"/>
  <c r="P14" i="19" s="1"/>
  <c r="P15" i="19" a="1"/>
  <c r="P15" i="19" s="1"/>
  <c r="P16" i="19" a="1"/>
  <c r="P16" i="19" s="1"/>
  <c r="P17" i="19" a="1"/>
  <c r="P17" i="19" s="1"/>
  <c r="P18" i="19" a="1"/>
  <c r="P18" i="19" s="1"/>
  <c r="P19" i="19" a="1"/>
  <c r="P19" i="19" s="1"/>
  <c r="P20" i="19" a="1"/>
  <c r="P20" i="19" s="1"/>
  <c r="P21" i="19" a="1"/>
  <c r="P21" i="19" s="1"/>
  <c r="P22" i="19" a="1"/>
  <c r="P22" i="19" s="1"/>
  <c r="P23" i="19" a="1"/>
  <c r="P23" i="19" s="1"/>
  <c r="P24" i="19" a="1"/>
  <c r="P24" i="19" s="1"/>
  <c r="P25" i="19" a="1"/>
  <c r="P25" i="19" s="1"/>
  <c r="P26" i="19" a="1"/>
  <c r="P26" i="19" s="1"/>
  <c r="P27" i="19" a="1"/>
  <c r="P27" i="19" s="1"/>
  <c r="P28" i="19" a="1"/>
  <c r="P28" i="19" s="1"/>
  <c r="P29" i="19" a="1"/>
  <c r="P29" i="19" s="1"/>
  <c r="P30" i="19" a="1"/>
  <c r="P30" i="19" s="1"/>
  <c r="P31" i="19" a="1"/>
  <c r="P31" i="19" s="1"/>
  <c r="P32" i="19" a="1"/>
  <c r="P32" i="19" s="1"/>
  <c r="P33" i="19" a="1"/>
  <c r="P33" i="19" s="1"/>
  <c r="Q8" i="25" a="1"/>
  <c r="Q8" i="25" s="1"/>
  <c r="Q9" i="25" a="1"/>
  <c r="Q9" i="25" s="1"/>
  <c r="Q10" i="25" a="1"/>
  <c r="Q11" i="25" a="1"/>
  <c r="Q11" i="25" s="1"/>
  <c r="Q12" i="25" a="1"/>
  <c r="Q12" i="25" s="1"/>
  <c r="Q13" i="25" a="1"/>
  <c r="Q13" i="25" s="1"/>
  <c r="Q14" i="25" a="1"/>
  <c r="Q14" i="25" s="1"/>
  <c r="Q15" i="25" a="1"/>
  <c r="Q15" i="25" s="1"/>
  <c r="Q16" i="25" a="1"/>
  <c r="Q16" i="25" s="1"/>
  <c r="Q17" i="25" a="1"/>
  <c r="Q17" i="25" s="1"/>
  <c r="Q18" i="25" a="1"/>
  <c r="Q18" i="25" s="1"/>
  <c r="Q19" i="25" a="1"/>
  <c r="Q19" i="25" s="1"/>
  <c r="Q20" i="25" a="1"/>
  <c r="Q20" i="25" s="1"/>
  <c r="Q21" i="25" a="1"/>
  <c r="Q21" i="25" s="1"/>
  <c r="Q22" i="25" a="1"/>
  <c r="Q22" i="25" s="1"/>
  <c r="Q23" i="25" a="1"/>
  <c r="Q23" i="25" s="1"/>
  <c r="Q24" i="25" a="1"/>
  <c r="Q24" i="25" s="1"/>
  <c r="Q25" i="25" a="1"/>
  <c r="Q25" i="25" s="1"/>
  <c r="Q26" i="25" a="1"/>
  <c r="Q26" i="25" s="1"/>
  <c r="Q27" i="25" a="1"/>
  <c r="Q27" i="25" s="1"/>
  <c r="Q28" i="25" a="1"/>
  <c r="Q28" i="25" s="1"/>
  <c r="Q29" i="25" a="1"/>
  <c r="Q29" i="25" s="1"/>
  <c r="Q30" i="25" a="1"/>
  <c r="Q30" i="25" s="1"/>
  <c r="Q31" i="25" a="1"/>
  <c r="Q31" i="25" s="1"/>
  <c r="Q32" i="25" a="1"/>
  <c r="Q32" i="25" s="1"/>
  <c r="Q33" i="25" a="1"/>
  <c r="Q33" i="25" s="1"/>
  <c r="Q10" i="25"/>
  <c r="E21" i="14"/>
  <c r="T21" i="26" a="1"/>
  <c r="T21" i="26"/>
  <c r="T22" i="26" a="1"/>
  <c r="T22" i="26"/>
  <c r="T23" i="26" a="1"/>
  <c r="T23" i="26"/>
  <c r="T24" i="26" a="1"/>
  <c r="T24" i="26"/>
  <c r="T25" i="26" a="1"/>
  <c r="T25" i="26"/>
  <c r="T26" i="26" a="1"/>
  <c r="T26" i="26"/>
  <c r="T27" i="26" a="1"/>
  <c r="T27" i="26"/>
  <c r="V33" i="26" a="1"/>
  <c r="V33" i="26"/>
  <c r="V34" i="26" a="1"/>
  <c r="V34" i="26"/>
  <c r="V35" i="26" a="1"/>
  <c r="V35" i="26"/>
  <c r="V36" i="26" a="1"/>
  <c r="V36" i="26" s="1"/>
  <c r="V37" i="26" a="1"/>
  <c r="V37" i="26"/>
  <c r="V38" i="26" a="1"/>
  <c r="V38" i="26"/>
  <c r="V39" i="26" a="1"/>
  <c r="V39" i="26"/>
  <c r="E21" i="15"/>
  <c r="G48" i="29"/>
  <c r="N8" i="26" a="1"/>
  <c r="N8" i="26"/>
  <c r="N9" i="26" a="1"/>
  <c r="N9" i="26" s="1"/>
  <c r="O9" i="26" a="1"/>
  <c r="O9" i="26" s="1"/>
  <c r="O8" i="26" a="1"/>
  <c r="O8" i="26" s="1"/>
  <c r="O10" i="26" a="1"/>
  <c r="O10" i="26"/>
  <c r="O11" i="26" a="1"/>
  <c r="O11" i="26" s="1"/>
  <c r="O12" i="26" a="1"/>
  <c r="O12" i="26"/>
  <c r="O13" i="26" a="1"/>
  <c r="O13" i="26" s="1"/>
  <c r="O14" i="26" a="1"/>
  <c r="O14" i="26" s="1"/>
  <c r="P9" i="26" a="1"/>
  <c r="P9" i="26" s="1"/>
  <c r="P8" i="26" a="1"/>
  <c r="P8" i="26" s="1"/>
  <c r="P10" i="26" a="1"/>
  <c r="P10" i="26" s="1"/>
  <c r="P11" i="26" a="1"/>
  <c r="P11" i="26"/>
  <c r="P12" i="26" a="1"/>
  <c r="P12" i="26" s="1"/>
  <c r="P13" i="26" a="1"/>
  <c r="P13" i="26"/>
  <c r="P14" i="26" a="1"/>
  <c r="P14" i="26" s="1"/>
  <c r="N10" i="26" a="1"/>
  <c r="N10" i="26" s="1"/>
  <c r="N11" i="26" a="1"/>
  <c r="N11" i="26" s="1"/>
  <c r="N12" i="26" a="1"/>
  <c r="N12" i="26" s="1"/>
  <c r="N13" i="26" a="1"/>
  <c r="N13" i="26" s="1"/>
  <c r="N14" i="26" a="1"/>
  <c r="N14" i="26"/>
  <c r="O9" i="32" a="1"/>
  <c r="O9" i="32" s="1"/>
  <c r="P9" i="32" a="1"/>
  <c r="P9" i="32" s="1"/>
  <c r="Q9" i="32" a="1"/>
  <c r="Q9" i="32" s="1"/>
  <c r="O10" i="32" a="1"/>
  <c r="O10" i="32" s="1"/>
  <c r="P10" i="32" a="1"/>
  <c r="P10" i="32" s="1"/>
  <c r="Q10" i="32" a="1"/>
  <c r="Q10" i="32" s="1"/>
  <c r="O11" i="32" a="1"/>
  <c r="O11" i="32" s="1"/>
  <c r="P11" i="32" a="1"/>
  <c r="P11" i="32" s="1"/>
  <c r="Q11" i="32" a="1"/>
  <c r="Q11" i="32" s="1"/>
  <c r="O12" i="32" a="1"/>
  <c r="O12" i="32" s="1"/>
  <c r="P12" i="32" a="1"/>
  <c r="P12" i="32" s="1"/>
  <c r="Q12" i="32" a="1"/>
  <c r="Q12" i="32" s="1"/>
  <c r="O13" i="32" a="1"/>
  <c r="O13" i="32" s="1"/>
  <c r="P13" i="32" a="1"/>
  <c r="P13" i="32" s="1"/>
  <c r="Q13" i="32" a="1"/>
  <c r="Q13" i="32" s="1"/>
  <c r="O14" i="32" a="1"/>
  <c r="O14" i="32" s="1"/>
  <c r="P14" i="32" a="1"/>
  <c r="P14" i="32" s="1"/>
  <c r="Q14" i="32" a="1"/>
  <c r="Q14" i="32" s="1"/>
  <c r="O15" i="32" a="1"/>
  <c r="O15" i="32" s="1"/>
  <c r="P15" i="32" a="1"/>
  <c r="P15" i="32" s="1"/>
  <c r="Q15" i="32" a="1"/>
  <c r="Q15" i="32" s="1"/>
  <c r="O16" i="32" a="1"/>
  <c r="O16" i="32" s="1"/>
  <c r="P16" i="32" a="1"/>
  <c r="P16" i="32" s="1"/>
  <c r="Q16" i="32" a="1"/>
  <c r="Q16" i="32" s="1"/>
  <c r="O17" i="32" a="1"/>
  <c r="O17" i="32" s="1"/>
  <c r="P17" i="32" a="1"/>
  <c r="P17" i="32" s="1"/>
  <c r="Q17" i="32" a="1"/>
  <c r="Q17" i="32" s="1"/>
  <c r="O18" i="32" a="1"/>
  <c r="O18" i="32" s="1"/>
  <c r="P18" i="32" a="1"/>
  <c r="P18" i="32" s="1"/>
  <c r="Q18" i="32" a="1"/>
  <c r="Q18" i="32" s="1"/>
  <c r="O19" i="32" a="1"/>
  <c r="O19" i="32" s="1"/>
  <c r="P19" i="32" a="1"/>
  <c r="P19" i="32" s="1"/>
  <c r="Q19" i="32" a="1"/>
  <c r="Q19" i="32" s="1"/>
  <c r="O20" i="32" a="1"/>
  <c r="O20" i="32" s="1"/>
  <c r="P20" i="32" a="1"/>
  <c r="P20" i="32" s="1"/>
  <c r="Q20" i="32" a="1"/>
  <c r="Q20" i="32" s="1"/>
  <c r="O21" i="32" a="1"/>
  <c r="O21" i="32" s="1"/>
  <c r="P21" i="32" a="1"/>
  <c r="P21" i="32" s="1"/>
  <c r="Q21" i="32" a="1"/>
  <c r="Q21" i="32" s="1"/>
  <c r="O22" i="32" a="1"/>
  <c r="O22" i="32" s="1"/>
  <c r="P22" i="32" a="1"/>
  <c r="P22" i="32" s="1"/>
  <c r="Q22" i="32" a="1"/>
  <c r="Q22" i="32" s="1"/>
  <c r="O23" i="32" a="1"/>
  <c r="O23" i="32" s="1"/>
  <c r="P23" i="32" a="1"/>
  <c r="P23" i="32" s="1"/>
  <c r="Q23" i="32" a="1"/>
  <c r="Q23" i="32" s="1"/>
  <c r="O24" i="32" a="1"/>
  <c r="O24" i="32" s="1"/>
  <c r="P24" i="32" a="1"/>
  <c r="P24" i="32" s="1"/>
  <c r="Q24" i="32" a="1"/>
  <c r="Q24" i="32" s="1"/>
  <c r="O25" i="32" a="1"/>
  <c r="O25" i="32" s="1"/>
  <c r="P25" i="32" a="1"/>
  <c r="P25" i="32" s="1"/>
  <c r="Q25" i="32" a="1"/>
  <c r="Q25" i="32" s="1"/>
  <c r="O26" i="32" a="1"/>
  <c r="O26" i="32" s="1"/>
  <c r="P26" i="32" a="1"/>
  <c r="P26" i="32" s="1"/>
  <c r="Q26" i="32" a="1"/>
  <c r="Q26" i="32" s="1"/>
  <c r="O27" i="32" a="1"/>
  <c r="O27" i="32" s="1"/>
  <c r="P27" i="32" a="1"/>
  <c r="P27" i="32" s="1"/>
  <c r="Q27" i="32" a="1"/>
  <c r="Q27" i="32" s="1"/>
  <c r="O28" i="32" a="1"/>
  <c r="O28" i="32" s="1"/>
  <c r="P28" i="32" a="1"/>
  <c r="P28" i="32" s="1"/>
  <c r="Q28" i="32" a="1"/>
  <c r="Q28" i="32" s="1"/>
  <c r="O29" i="32" a="1"/>
  <c r="O29" i="32" s="1"/>
  <c r="P29" i="32" a="1"/>
  <c r="P29" i="32" s="1"/>
  <c r="Q29" i="32" a="1"/>
  <c r="Q29" i="32" s="1"/>
  <c r="O30" i="32" a="1"/>
  <c r="O30" i="32" s="1"/>
  <c r="P30" i="32" a="1"/>
  <c r="P30" i="32" s="1"/>
  <c r="Q30" i="32" a="1"/>
  <c r="Q30" i="32" s="1"/>
  <c r="O31" i="32" a="1"/>
  <c r="O31" i="32" s="1"/>
  <c r="P31" i="32" a="1"/>
  <c r="P31" i="32" s="1"/>
  <c r="Q31" i="32" a="1"/>
  <c r="Q31" i="32" s="1"/>
  <c r="O32" i="32" a="1"/>
  <c r="O32" i="32" s="1"/>
  <c r="P32" i="32" a="1"/>
  <c r="P32" i="32" s="1"/>
  <c r="Q32" i="32" a="1"/>
  <c r="Q32" i="32" s="1"/>
  <c r="O33" i="32" a="1"/>
  <c r="O33" i="32" s="1"/>
  <c r="P33" i="32" a="1"/>
  <c r="P33" i="32" s="1"/>
  <c r="Q33" i="32" a="1"/>
  <c r="Q33" i="32" s="1"/>
  <c r="O34" i="32" a="1"/>
  <c r="O34" i="32" s="1"/>
  <c r="P34" i="32" a="1"/>
  <c r="P34" i="32" s="1"/>
  <c r="Q34" i="32" a="1"/>
  <c r="Q34" i="32" s="1"/>
  <c r="O35" i="32" a="1"/>
  <c r="O35" i="32" s="1"/>
  <c r="P35" i="32" a="1"/>
  <c r="P35" i="32" s="1"/>
  <c r="Q35" i="32" a="1"/>
  <c r="Q35" i="32" s="1"/>
  <c r="O36" i="32" a="1"/>
  <c r="O36" i="32" s="1"/>
  <c r="P36" i="32" a="1"/>
  <c r="P36" i="32" s="1"/>
  <c r="Q36" i="32" a="1"/>
  <c r="Q36" i="32" s="1"/>
  <c r="P8" i="32" a="1"/>
  <c r="P8" i="32" s="1"/>
  <c r="Q8" i="32" a="1"/>
  <c r="Q8" i="32" s="1"/>
  <c r="O8" i="32" a="1"/>
  <c r="O8" i="32" s="1"/>
  <c r="K9" i="29"/>
  <c r="K10" i="29"/>
  <c r="K11" i="29"/>
  <c r="K12" i="29"/>
  <c r="K13" i="29"/>
  <c r="K14" i="29"/>
  <c r="K15" i="29"/>
  <c r="K16" i="29"/>
  <c r="K17" i="29"/>
  <c r="K18" i="29"/>
  <c r="K19" i="29"/>
  <c r="K20" i="29"/>
  <c r="K21" i="29"/>
  <c r="K22" i="29"/>
  <c r="K23" i="29"/>
  <c r="K24" i="29"/>
  <c r="K25" i="29"/>
  <c r="K26" i="29"/>
  <c r="K27" i="29"/>
  <c r="K28" i="29"/>
  <c r="K29" i="29"/>
  <c r="K30" i="29"/>
  <c r="K31" i="29"/>
  <c r="K32" i="29"/>
  <c r="K33" i="29"/>
  <c r="K34" i="29"/>
  <c r="K35" i="29"/>
  <c r="K36" i="29"/>
  <c r="K37" i="29"/>
  <c r="K38" i="29"/>
  <c r="K39" i="29"/>
  <c r="K40" i="29"/>
  <c r="K41" i="29"/>
  <c r="K42" i="29"/>
  <c r="K43" i="29"/>
  <c r="K44" i="29"/>
  <c r="K45" i="29"/>
  <c r="K46" i="29"/>
  <c r="K47" i="29"/>
  <c r="K8" i="29"/>
  <c r="F28" i="26"/>
  <c r="C23" i="14"/>
  <c r="L61" i="1" l="1"/>
  <c r="L40" i="14" s="1"/>
  <c r="I61" i="1"/>
  <c r="H14" i="15" s="1"/>
  <c r="D61" i="1"/>
  <c r="E34" i="25"/>
  <c r="H18" i="15"/>
  <c r="F40" i="26"/>
  <c r="C25" i="14" s="1"/>
  <c r="H15" i="26"/>
  <c r="H16" i="15"/>
  <c r="J28" i="26"/>
  <c r="K28" i="26" s="1"/>
  <c r="F15" i="26"/>
  <c r="F20" i="15"/>
  <c r="E20" i="15" s="1"/>
  <c r="H37" i="32"/>
  <c r="J37" i="32"/>
  <c r="I37" i="32"/>
  <c r="F34" i="19"/>
  <c r="D17" i="14" s="1"/>
  <c r="G28" i="26"/>
  <c r="D23" i="14" s="1"/>
  <c r="G15" i="26"/>
  <c r="G34" i="19"/>
  <c r="E17" i="14" s="1"/>
  <c r="H28" i="26"/>
  <c r="E23" i="14" s="1"/>
  <c r="E34" i="19"/>
  <c r="C17" i="14" s="1"/>
  <c r="H40" i="26"/>
  <c r="E25" i="14" s="1"/>
  <c r="F34" i="25"/>
  <c r="C19" i="14" s="1"/>
  <c r="D38" i="3"/>
  <c r="H48" i="29"/>
  <c r="C27" i="14" s="1"/>
  <c r="D36" i="4"/>
  <c r="J22" i="15" s="1"/>
  <c r="E22" i="15" s="1"/>
  <c r="J48" i="29"/>
  <c r="E27" i="14" s="1"/>
  <c r="F15" i="15"/>
  <c r="H34" i="25"/>
  <c r="E19" i="14" s="1"/>
  <c r="G34" i="25"/>
  <c r="D19" i="14" s="1"/>
  <c r="Y61" i="1"/>
  <c r="J37" i="14"/>
  <c r="E38" i="3"/>
  <c r="F38" i="3"/>
  <c r="K41" i="14" s="1"/>
  <c r="L41" i="14" s="1"/>
  <c r="G38" i="3"/>
  <c r="G36" i="4"/>
  <c r="F36" i="4"/>
  <c r="E36" i="4"/>
  <c r="AB61" i="1"/>
  <c r="G61" i="1"/>
  <c r="AA61" i="1"/>
  <c r="F61" i="1"/>
  <c r="Z61" i="1"/>
  <c r="E61" i="1"/>
  <c r="AC61" i="1"/>
  <c r="F14" i="15" l="1"/>
  <c r="F13" i="15"/>
  <c r="H13" i="15"/>
  <c r="E13" i="14"/>
  <c r="E31" i="14" s="1"/>
  <c r="K19" i="14" s="1"/>
  <c r="L19" i="14" s="1"/>
  <c r="D13" i="14"/>
  <c r="D31" i="14" s="1"/>
  <c r="K16" i="14" s="1"/>
  <c r="L16" i="14" s="1"/>
  <c r="C13" i="14"/>
  <c r="C31" i="14" s="1"/>
  <c r="K13" i="14" s="1"/>
  <c r="L13" i="14" s="1"/>
  <c r="E13" i="15" l="1"/>
  <c r="K28" i="14"/>
  <c r="L28" i="14" s="1"/>
  <c r="E19" i="1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<sst xmlns="http://schemas.openxmlformats.org/spreadsheetml/2006/main" count="1940" uniqueCount="541">
  <si>
    <t>C-1</t>
    <phoneticPr fontId="4"/>
  </si>
  <si>
    <t>西暦　　　　　年　　　月　　　日　</t>
    <rPh sb="0" eb="2">
      <t>セイレキ</t>
    </rPh>
    <rPh sb="7" eb="8">
      <t>ネン</t>
    </rPh>
    <rPh sb="11" eb="12">
      <t>ガツ</t>
    </rPh>
    <rPh sb="15" eb="16">
      <t>ニチ</t>
    </rPh>
    <phoneticPr fontId="4"/>
  </si>
  <si>
    <t>　現在</t>
    <rPh sb="1" eb="3">
      <t>ゲンザイ</t>
    </rPh>
    <phoneticPr fontId="4"/>
  </si>
  <si>
    <t>日本臨床動作学会主催研修会</t>
  </si>
  <si>
    <t>研修機会</t>
    <rPh sb="0" eb="2">
      <t>ケンシュウ</t>
    </rPh>
    <rPh sb="2" eb="4">
      <t>キカイ</t>
    </rPh>
    <phoneticPr fontId="4"/>
  </si>
  <si>
    <t>期間</t>
    <rPh sb="0" eb="2">
      <t>キカン</t>
    </rPh>
    <phoneticPr fontId="4"/>
  </si>
  <si>
    <t>開催地</t>
    <rPh sb="0" eb="3">
      <t>カイサイチ</t>
    </rPh>
    <phoneticPr fontId="4"/>
  </si>
  <si>
    <t>ポイント</t>
    <phoneticPr fontId="4"/>
  </si>
  <si>
    <t>技法コース</t>
    <rPh sb="0" eb="2">
      <t>ギホウ</t>
    </rPh>
    <phoneticPr fontId="4"/>
  </si>
  <si>
    <t xml:space="preserve"> 指導的
役割</t>
    <rPh sb="1" eb="3">
      <t>シドウ</t>
    </rPh>
    <rPh sb="3" eb="4">
      <t>コウシテキ</t>
    </rPh>
    <rPh sb="5" eb="7">
      <t>ヤクワリ</t>
    </rPh>
    <phoneticPr fontId="4"/>
  </si>
  <si>
    <t>備考</t>
    <rPh sb="0" eb="2">
      <t>ビコウ</t>
    </rPh>
    <phoneticPr fontId="4"/>
  </si>
  <si>
    <t>取得ポイント</t>
    <rPh sb="0" eb="2">
      <t>シュトク</t>
    </rPh>
    <phoneticPr fontId="4"/>
  </si>
  <si>
    <t>理論</t>
    <rPh sb="0" eb="2">
      <t>リロン</t>
    </rPh>
    <phoneticPr fontId="4"/>
  </si>
  <si>
    <t>技法</t>
    <rPh sb="0" eb="2">
      <t>ギホウ</t>
    </rPh>
    <phoneticPr fontId="4"/>
  </si>
  <si>
    <t>ケース</t>
    <phoneticPr fontId="4"/>
  </si>
  <si>
    <t>初級</t>
    <rPh sb="0" eb="2">
      <t>ショキュウ</t>
    </rPh>
    <phoneticPr fontId="4"/>
  </si>
  <si>
    <t>中級</t>
    <rPh sb="0" eb="2">
      <t>チュウキュウ</t>
    </rPh>
    <phoneticPr fontId="4"/>
  </si>
  <si>
    <t>上級</t>
    <rPh sb="0" eb="2">
      <t>ジョウキュウ</t>
    </rPh>
    <phoneticPr fontId="4"/>
  </si>
  <si>
    <t>□</t>
  </si>
  <si>
    <t>第1回研修会</t>
    <rPh sb="0" eb="1">
      <t>ダイ</t>
    </rPh>
    <rPh sb="2" eb="3">
      <t>カイ</t>
    </rPh>
    <rPh sb="3" eb="6">
      <t>ケンシュウカイ</t>
    </rPh>
    <phoneticPr fontId="4"/>
  </si>
  <si>
    <t>1993.10.16-17</t>
    <phoneticPr fontId="4"/>
  </si>
  <si>
    <t>白浜荘（滋賀)</t>
    <phoneticPr fontId="4"/>
  </si>
  <si>
    <t>□</t>
    <phoneticPr fontId="4"/>
  </si>
  <si>
    <t>-</t>
    <phoneticPr fontId="4"/>
  </si>
  <si>
    <t>成瀬 悟策 他</t>
  </si>
  <si>
    <t>第2回研修会</t>
    <rPh sb="0" eb="1">
      <t>ダイ</t>
    </rPh>
    <rPh sb="2" eb="3">
      <t>カイ</t>
    </rPh>
    <rPh sb="3" eb="6">
      <t>ケンシュウカイ</t>
    </rPh>
    <phoneticPr fontId="4"/>
  </si>
  <si>
    <t>1994.05.28-29</t>
    <phoneticPr fontId="4"/>
  </si>
  <si>
    <t>HOTEL B&amp;G（東京）</t>
    <phoneticPr fontId="4"/>
  </si>
  <si>
    <t>第3回研修会</t>
    <rPh sb="0" eb="1">
      <t>ダイ</t>
    </rPh>
    <rPh sb="2" eb="3">
      <t>カイ</t>
    </rPh>
    <rPh sb="3" eb="6">
      <t>ケンシュウカイ</t>
    </rPh>
    <phoneticPr fontId="4"/>
  </si>
  <si>
    <t>1994.11-19-20</t>
    <phoneticPr fontId="4"/>
  </si>
  <si>
    <t>長弓寺（奈良）</t>
    <phoneticPr fontId="4"/>
  </si>
  <si>
    <t>第4回研修会</t>
    <rPh sb="0" eb="1">
      <t>ダイ</t>
    </rPh>
    <rPh sb="2" eb="3">
      <t>カイ</t>
    </rPh>
    <rPh sb="3" eb="6">
      <t>ケンシュウカイ</t>
    </rPh>
    <phoneticPr fontId="4"/>
  </si>
  <si>
    <t>1995.10.28-29</t>
    <phoneticPr fontId="4"/>
  </si>
  <si>
    <t>リンビューたかしのはま（大阪）</t>
    <phoneticPr fontId="4"/>
  </si>
  <si>
    <t>第5回研修会</t>
    <rPh sb="0" eb="1">
      <t>ダイ</t>
    </rPh>
    <rPh sb="2" eb="3">
      <t>カイ</t>
    </rPh>
    <rPh sb="3" eb="6">
      <t>ケンシュウカイ</t>
    </rPh>
    <phoneticPr fontId="4"/>
  </si>
  <si>
    <t>1996.10.27-28</t>
    <phoneticPr fontId="4"/>
  </si>
  <si>
    <t>愛知県労働者研修センター（愛知）</t>
    <phoneticPr fontId="4"/>
  </si>
  <si>
    <t>第6回研修会</t>
    <rPh sb="0" eb="1">
      <t>ダイ</t>
    </rPh>
    <rPh sb="2" eb="3">
      <t>カイ</t>
    </rPh>
    <rPh sb="3" eb="6">
      <t>ケンシュウカイ</t>
    </rPh>
    <phoneticPr fontId="4"/>
  </si>
  <si>
    <t>1997.10.27-28</t>
    <phoneticPr fontId="4"/>
  </si>
  <si>
    <t>山形厚生年金休暇センター（山形）</t>
    <phoneticPr fontId="4"/>
  </si>
  <si>
    <t>第7回研修会</t>
    <rPh sb="0" eb="1">
      <t>ダイ</t>
    </rPh>
    <rPh sb="2" eb="3">
      <t>カイ</t>
    </rPh>
    <rPh sb="3" eb="6">
      <t>ケンシュウカイ</t>
    </rPh>
    <phoneticPr fontId="4"/>
  </si>
  <si>
    <t>1998.10.31-11.01</t>
    <phoneticPr fontId="4"/>
  </si>
  <si>
    <t>千葉厚生年金休暇センター（千葉）</t>
    <phoneticPr fontId="4"/>
  </si>
  <si>
    <t>第8回研修会</t>
    <rPh sb="0" eb="1">
      <t>ダイ</t>
    </rPh>
    <rPh sb="2" eb="3">
      <t>カイ</t>
    </rPh>
    <rPh sb="3" eb="6">
      <t>ケンシュウカイ</t>
    </rPh>
    <phoneticPr fontId="4"/>
  </si>
  <si>
    <t>1999.10.30-31</t>
    <phoneticPr fontId="4"/>
  </si>
  <si>
    <t>チサンホテル神戸（兵庫）</t>
    <phoneticPr fontId="4"/>
  </si>
  <si>
    <t>第9回研修会</t>
    <rPh sb="0" eb="1">
      <t>ダイ</t>
    </rPh>
    <rPh sb="2" eb="3">
      <t>カイ</t>
    </rPh>
    <rPh sb="3" eb="6">
      <t>ケンシュウカイ</t>
    </rPh>
    <phoneticPr fontId="4"/>
  </si>
  <si>
    <t>2000.10.14-15</t>
    <phoneticPr fontId="4"/>
  </si>
  <si>
    <t>湘南国際村センター（神奈川）</t>
    <phoneticPr fontId="4"/>
  </si>
  <si>
    <t>第10回研修会</t>
    <rPh sb="0" eb="1">
      <t>ダイ</t>
    </rPh>
    <rPh sb="3" eb="4">
      <t>カイ</t>
    </rPh>
    <rPh sb="4" eb="7">
      <t>ケンシュウカイ</t>
    </rPh>
    <phoneticPr fontId="4"/>
  </si>
  <si>
    <t>2001.10.27-28</t>
    <phoneticPr fontId="4"/>
  </si>
  <si>
    <t>愛知学院大学（愛知）</t>
    <phoneticPr fontId="4"/>
  </si>
  <si>
    <t>第11回研修会</t>
    <rPh sb="0" eb="1">
      <t>ダイ</t>
    </rPh>
    <rPh sb="3" eb="4">
      <t>カイ</t>
    </rPh>
    <rPh sb="4" eb="7">
      <t>ケンシュウカイ</t>
    </rPh>
    <phoneticPr fontId="4"/>
  </si>
  <si>
    <t>2002.07.06-07</t>
    <phoneticPr fontId="4"/>
  </si>
  <si>
    <t>秋田温泉さとみ（秋田）</t>
    <phoneticPr fontId="4"/>
  </si>
  <si>
    <t>第12回研修会</t>
    <rPh sb="0" eb="1">
      <t>ダイ</t>
    </rPh>
    <rPh sb="3" eb="4">
      <t>カイ</t>
    </rPh>
    <rPh sb="4" eb="7">
      <t>ケンシュウカイ</t>
    </rPh>
    <phoneticPr fontId="4"/>
  </si>
  <si>
    <t>2003.10.18-19</t>
    <phoneticPr fontId="4"/>
  </si>
  <si>
    <t>横浜シンポジア（神奈川）</t>
    <phoneticPr fontId="4"/>
  </si>
  <si>
    <t>第13回研修会</t>
    <rPh sb="0" eb="1">
      <t>ダイ</t>
    </rPh>
    <rPh sb="3" eb="4">
      <t>カイ</t>
    </rPh>
    <rPh sb="4" eb="7">
      <t>ケンシュウカイ</t>
    </rPh>
    <phoneticPr fontId="4"/>
  </si>
  <si>
    <t>2004.10.23-24</t>
    <phoneticPr fontId="4"/>
  </si>
  <si>
    <t>九州大学（福岡）</t>
    <phoneticPr fontId="4"/>
  </si>
  <si>
    <t>第14回研修会</t>
    <rPh sb="0" eb="1">
      <t>ダイ</t>
    </rPh>
    <rPh sb="3" eb="4">
      <t>カイ</t>
    </rPh>
    <rPh sb="4" eb="7">
      <t>ケンシュウカイ</t>
    </rPh>
    <phoneticPr fontId="4"/>
  </si>
  <si>
    <t>2005.11.04-05</t>
    <phoneticPr fontId="4"/>
  </si>
  <si>
    <t>ピアザ淡海（滋賀）</t>
    <phoneticPr fontId="4"/>
  </si>
  <si>
    <t>第15回研修会</t>
    <rPh sb="0" eb="1">
      <t>ダイ</t>
    </rPh>
    <rPh sb="3" eb="4">
      <t>カイ</t>
    </rPh>
    <rPh sb="4" eb="7">
      <t>ケンシュウカイ</t>
    </rPh>
    <phoneticPr fontId="4"/>
  </si>
  <si>
    <t>2006.11.18-19</t>
    <phoneticPr fontId="4"/>
  </si>
  <si>
    <t>学習院大学（東京）</t>
    <phoneticPr fontId="4"/>
  </si>
  <si>
    <t>第16回研修会</t>
    <rPh sb="0" eb="1">
      <t>ダイ</t>
    </rPh>
    <rPh sb="3" eb="4">
      <t>カイ</t>
    </rPh>
    <rPh sb="4" eb="7">
      <t>ケンシュウカイ</t>
    </rPh>
    <phoneticPr fontId="4"/>
  </si>
  <si>
    <t>2007.11.23-24</t>
    <phoneticPr fontId="4"/>
  </si>
  <si>
    <t>駒澤女子大学（東京）</t>
    <phoneticPr fontId="4"/>
  </si>
  <si>
    <t>第17回研修会</t>
    <rPh sb="0" eb="1">
      <t>ダイ</t>
    </rPh>
    <rPh sb="3" eb="4">
      <t>カイ</t>
    </rPh>
    <rPh sb="4" eb="7">
      <t>ケンシュウカイ</t>
    </rPh>
    <phoneticPr fontId="4"/>
  </si>
  <si>
    <t>2008.08.22-23</t>
    <phoneticPr fontId="4"/>
  </si>
  <si>
    <t>明治学院大学（東京）</t>
    <phoneticPr fontId="4"/>
  </si>
  <si>
    <t>第18回研修会</t>
    <rPh sb="0" eb="1">
      <t>ダイ</t>
    </rPh>
    <rPh sb="3" eb="4">
      <t>カイ</t>
    </rPh>
    <rPh sb="4" eb="7">
      <t>ケンシュウカイ</t>
    </rPh>
    <phoneticPr fontId="4"/>
  </si>
  <si>
    <t>2009.10.17-18</t>
    <phoneticPr fontId="4"/>
  </si>
  <si>
    <t>中原別荘（鹿児島）</t>
    <phoneticPr fontId="4"/>
  </si>
  <si>
    <t>成瀬 悟策 他</t>
    <phoneticPr fontId="4"/>
  </si>
  <si>
    <t>第19回研修会</t>
    <rPh sb="0" eb="1">
      <t>ダイ</t>
    </rPh>
    <rPh sb="3" eb="4">
      <t>カイ</t>
    </rPh>
    <rPh sb="4" eb="7">
      <t>ケンシュウカイ</t>
    </rPh>
    <phoneticPr fontId="4"/>
  </si>
  <si>
    <t>2010.05.02-03</t>
    <phoneticPr fontId="4"/>
  </si>
  <si>
    <t>青山学院大学（東京）</t>
    <phoneticPr fontId="4"/>
  </si>
  <si>
    <t>第20回研修会</t>
    <rPh sb="0" eb="1">
      <t>ダイ</t>
    </rPh>
    <rPh sb="3" eb="4">
      <t>カイ</t>
    </rPh>
    <rPh sb="4" eb="7">
      <t>ケンシュウカイ</t>
    </rPh>
    <phoneticPr fontId="4"/>
  </si>
  <si>
    <t>跡見学園女子大学（東京）</t>
    <phoneticPr fontId="4"/>
  </si>
  <si>
    <t>第21回研修会</t>
    <rPh sb="0" eb="1">
      <t>ダイ</t>
    </rPh>
    <rPh sb="3" eb="4">
      <t>カイ</t>
    </rPh>
    <rPh sb="4" eb="7">
      <t>ケンシュウカイ</t>
    </rPh>
    <phoneticPr fontId="4"/>
  </si>
  <si>
    <t>2011.05.03-04</t>
    <phoneticPr fontId="4"/>
  </si>
  <si>
    <t>第22回研修会</t>
    <rPh sb="0" eb="1">
      <t>ダイ</t>
    </rPh>
    <rPh sb="3" eb="4">
      <t>カイ</t>
    </rPh>
    <rPh sb="4" eb="7">
      <t>ケンシュウカイ</t>
    </rPh>
    <phoneticPr fontId="4"/>
  </si>
  <si>
    <t>京都テルサ（京都）</t>
    <phoneticPr fontId="4"/>
  </si>
  <si>
    <t>第23回研修会</t>
    <rPh sb="0" eb="1">
      <t>ダイ</t>
    </rPh>
    <rPh sb="3" eb="4">
      <t>カイ</t>
    </rPh>
    <rPh sb="4" eb="7">
      <t>ケンシュウカイ</t>
    </rPh>
    <phoneticPr fontId="4"/>
  </si>
  <si>
    <t>2012.09.22-23</t>
    <phoneticPr fontId="4"/>
  </si>
  <si>
    <t>琉球大学（沖縄）</t>
    <phoneticPr fontId="4"/>
  </si>
  <si>
    <t>第24回研修会</t>
    <rPh sb="0" eb="1">
      <t>ダイ</t>
    </rPh>
    <rPh sb="3" eb="4">
      <t>カイ</t>
    </rPh>
    <rPh sb="4" eb="7">
      <t>ケンシュウカイ</t>
    </rPh>
    <phoneticPr fontId="4"/>
  </si>
  <si>
    <t>2013.06.01-02</t>
    <phoneticPr fontId="4"/>
  </si>
  <si>
    <t>東洋大学（東京）</t>
    <phoneticPr fontId="4"/>
  </si>
  <si>
    <t>第25回研修会</t>
    <rPh sb="0" eb="1">
      <t>ダイ</t>
    </rPh>
    <rPh sb="3" eb="4">
      <t>カイ</t>
    </rPh>
    <rPh sb="4" eb="7">
      <t>ケンシュウカイ</t>
    </rPh>
    <phoneticPr fontId="4"/>
  </si>
  <si>
    <t>2013.09.07-08</t>
    <phoneticPr fontId="4"/>
  </si>
  <si>
    <t>第26回研修会</t>
    <rPh sb="0" eb="1">
      <t>ダイ</t>
    </rPh>
    <rPh sb="3" eb="4">
      <t>カイ</t>
    </rPh>
    <rPh sb="4" eb="7">
      <t>ケンシュウカイ</t>
    </rPh>
    <phoneticPr fontId="4"/>
  </si>
  <si>
    <t>2014.06.14-15</t>
    <phoneticPr fontId="4"/>
  </si>
  <si>
    <t>第27回研修会</t>
    <rPh sb="0" eb="1">
      <t>ダイ</t>
    </rPh>
    <rPh sb="3" eb="4">
      <t>カイ</t>
    </rPh>
    <rPh sb="4" eb="7">
      <t>ケンシュウカイ</t>
    </rPh>
    <phoneticPr fontId="4"/>
  </si>
  <si>
    <t>2015.07.25-26</t>
    <phoneticPr fontId="4"/>
  </si>
  <si>
    <t>跡見学園女子大学 (東京)</t>
    <phoneticPr fontId="4"/>
  </si>
  <si>
    <t>第28回研修会</t>
    <rPh sb="0" eb="1">
      <t>ダイ</t>
    </rPh>
    <rPh sb="3" eb="4">
      <t>カイ</t>
    </rPh>
    <rPh sb="4" eb="7">
      <t>ケンシュウカイ</t>
    </rPh>
    <phoneticPr fontId="4"/>
  </si>
  <si>
    <t>2015.10.11-12</t>
    <phoneticPr fontId="4"/>
  </si>
  <si>
    <t>愛知学院大学(愛知)</t>
    <phoneticPr fontId="4"/>
  </si>
  <si>
    <t>第29回研修会</t>
    <rPh sb="0" eb="1">
      <t>ダイ</t>
    </rPh>
    <rPh sb="3" eb="4">
      <t>カイ</t>
    </rPh>
    <rPh sb="4" eb="7">
      <t>ケンシュウカイ</t>
    </rPh>
    <phoneticPr fontId="4"/>
  </si>
  <si>
    <t>2016.07.23-24</t>
    <phoneticPr fontId="4"/>
  </si>
  <si>
    <t>跡見学園女子大学(東京)</t>
    <phoneticPr fontId="4"/>
  </si>
  <si>
    <t>第30回研修会</t>
    <rPh sb="0" eb="1">
      <t>ダイ</t>
    </rPh>
    <rPh sb="3" eb="4">
      <t>カイ</t>
    </rPh>
    <rPh sb="4" eb="7">
      <t>ケンシュウカイ</t>
    </rPh>
    <phoneticPr fontId="4"/>
  </si>
  <si>
    <t>2016.10.29-30</t>
    <phoneticPr fontId="4"/>
  </si>
  <si>
    <t>長野市生涯学習センター(長野)</t>
    <phoneticPr fontId="4"/>
  </si>
  <si>
    <t>第31回研修会</t>
    <rPh sb="0" eb="1">
      <t>ダイ</t>
    </rPh>
    <rPh sb="3" eb="4">
      <t>カイ</t>
    </rPh>
    <rPh sb="4" eb="7">
      <t>ケンシュウカイ</t>
    </rPh>
    <phoneticPr fontId="4"/>
  </si>
  <si>
    <t>2017.7.22-23</t>
    <phoneticPr fontId="4"/>
  </si>
  <si>
    <t>跡見学園女子大学（東京）</t>
    <rPh sb="0" eb="8">
      <t>アトミガクエンジョシダイガク</t>
    </rPh>
    <rPh sb="9" eb="11">
      <t>トウキョウ</t>
    </rPh>
    <phoneticPr fontId="4"/>
  </si>
  <si>
    <t>第32回研修会</t>
    <rPh sb="0" eb="1">
      <t>ダイ</t>
    </rPh>
    <rPh sb="3" eb="4">
      <t>カイ</t>
    </rPh>
    <rPh sb="4" eb="7">
      <t>ケンシュウカイ</t>
    </rPh>
    <phoneticPr fontId="4"/>
  </si>
  <si>
    <t>2017.10.21-22</t>
    <phoneticPr fontId="4"/>
  </si>
  <si>
    <t>福岡リーセントホテル(福岡)</t>
    <rPh sb="0" eb="2">
      <t>フクオカ</t>
    </rPh>
    <rPh sb="11" eb="13">
      <t>フクオカ</t>
    </rPh>
    <phoneticPr fontId="4"/>
  </si>
  <si>
    <t>第33回研修会</t>
    <rPh sb="0" eb="1">
      <t>ダイ</t>
    </rPh>
    <rPh sb="3" eb="4">
      <t>カイ</t>
    </rPh>
    <rPh sb="4" eb="7">
      <t>ケンシュウカイ</t>
    </rPh>
    <phoneticPr fontId="4"/>
  </si>
  <si>
    <t>2018.7.28</t>
    <phoneticPr fontId="4"/>
  </si>
  <si>
    <t>東洋大学（東京）</t>
    <rPh sb="0" eb="1">
      <t>トウヨウ</t>
    </rPh>
    <rPh sb="5" eb="7">
      <t>トウキョウ</t>
    </rPh>
    <phoneticPr fontId="4"/>
  </si>
  <si>
    <t>第34回研修会</t>
    <rPh sb="0" eb="1">
      <t>ダイ</t>
    </rPh>
    <rPh sb="3" eb="4">
      <t>カイ</t>
    </rPh>
    <rPh sb="4" eb="7">
      <t>ケンシュウカイ</t>
    </rPh>
    <phoneticPr fontId="4"/>
  </si>
  <si>
    <t>2018.11.03-04</t>
    <phoneticPr fontId="4"/>
  </si>
  <si>
    <t>第35回研修会</t>
    <rPh sb="0" eb="1">
      <t>ダイ</t>
    </rPh>
    <rPh sb="3" eb="4">
      <t>カイ</t>
    </rPh>
    <rPh sb="4" eb="7">
      <t>ケンシュウカイ</t>
    </rPh>
    <phoneticPr fontId="4"/>
  </si>
  <si>
    <t>2019.09.15-16</t>
    <phoneticPr fontId="4"/>
  </si>
  <si>
    <t>鶴 光代 他</t>
    <rPh sb="0" eb="1">
      <t>ツル</t>
    </rPh>
    <rPh sb="2" eb="4">
      <t>ミツヨ</t>
    </rPh>
    <rPh sb="5" eb="6">
      <t>ホカ</t>
    </rPh>
    <phoneticPr fontId="4"/>
  </si>
  <si>
    <t>第36回研修会</t>
    <rPh sb="0" eb="1">
      <t>ダイ</t>
    </rPh>
    <rPh sb="3" eb="4">
      <t>カイ</t>
    </rPh>
    <rPh sb="4" eb="7">
      <t>ケンシュウカイ</t>
    </rPh>
    <phoneticPr fontId="4"/>
  </si>
  <si>
    <t>2019.12.15</t>
    <phoneticPr fontId="4"/>
  </si>
  <si>
    <t>第37回研修会</t>
    <rPh sb="0" eb="1">
      <t>ダイ</t>
    </rPh>
    <rPh sb="3" eb="4">
      <t>カイ</t>
    </rPh>
    <rPh sb="4" eb="7">
      <t>ケンシュウカイ</t>
    </rPh>
    <phoneticPr fontId="4"/>
  </si>
  <si>
    <t>2020.11.08</t>
    <phoneticPr fontId="4"/>
  </si>
  <si>
    <t>Zoom会議室</t>
    <rPh sb="4" eb="7">
      <t>カイギシツ</t>
    </rPh>
    <phoneticPr fontId="4"/>
  </si>
  <si>
    <t>2021.07.18</t>
    <phoneticPr fontId="4"/>
  </si>
  <si>
    <t>2021.07.25</t>
    <phoneticPr fontId="4"/>
  </si>
  <si>
    <t>第39回研修会</t>
    <rPh sb="0" eb="1">
      <t>ダイ</t>
    </rPh>
    <rPh sb="3" eb="4">
      <t>カイ</t>
    </rPh>
    <rPh sb="4" eb="7">
      <t>ケンシュウカイ</t>
    </rPh>
    <phoneticPr fontId="4"/>
  </si>
  <si>
    <t>2021.10.30-31</t>
    <phoneticPr fontId="4"/>
  </si>
  <si>
    <t>鶴 光代 他</t>
    <phoneticPr fontId="4"/>
  </si>
  <si>
    <t>第40回研修会</t>
    <rPh sb="0" eb="1">
      <t>ダイ</t>
    </rPh>
    <rPh sb="3" eb="4">
      <t>カイ</t>
    </rPh>
    <rPh sb="4" eb="7">
      <t>ケンシュウカイ</t>
    </rPh>
    <phoneticPr fontId="4"/>
  </si>
  <si>
    <t>―</t>
    <phoneticPr fontId="4"/>
  </si>
  <si>
    <t>第41回研修会</t>
    <rPh sb="0" eb="1">
      <t>ダイ</t>
    </rPh>
    <rPh sb="3" eb="4">
      <t>カイ</t>
    </rPh>
    <rPh sb="4" eb="7">
      <t>ケンシュウカイ</t>
    </rPh>
    <phoneticPr fontId="4"/>
  </si>
  <si>
    <t>2022.11.27</t>
    <phoneticPr fontId="4"/>
  </si>
  <si>
    <t>東京・滋賀・福岡</t>
    <phoneticPr fontId="4"/>
  </si>
  <si>
    <t>第42回研修会</t>
    <rPh sb="3" eb="4">
      <t>カイ</t>
    </rPh>
    <rPh sb="4" eb="6">
      <t>ケンシュウアカ</t>
    </rPh>
    <rPh sb="6" eb="7">
      <t>カイ</t>
    </rPh>
    <phoneticPr fontId="4"/>
  </si>
  <si>
    <t>2023.6.12</t>
  </si>
  <si>
    <t>淑徳大学（東京）</t>
    <rPh sb="0" eb="2">
      <t>シュクトク</t>
    </rPh>
    <rPh sb="2" eb="4">
      <t>ダイガク</t>
    </rPh>
    <rPh sb="5" eb="7">
      <t>トウキョウ</t>
    </rPh>
    <phoneticPr fontId="4"/>
  </si>
  <si>
    <t>計</t>
    <rPh sb="0" eb="1">
      <t xml:space="preserve">ケイ </t>
    </rPh>
    <phoneticPr fontId="4"/>
  </si>
  <si>
    <t>C-2</t>
    <phoneticPr fontId="4"/>
  </si>
  <si>
    <t>　　日本臨床動作学会主催資格者研修会</t>
  </si>
  <si>
    <t>第1回資格者研修会</t>
    <rPh sb="0" eb="1">
      <t>ダイ</t>
    </rPh>
    <rPh sb="2" eb="3">
      <t>カイ</t>
    </rPh>
    <rPh sb="3" eb="6">
      <t>シカクシャ</t>
    </rPh>
    <rPh sb="6" eb="9">
      <t>ケンシュウカイ</t>
    </rPh>
    <phoneticPr fontId="4"/>
  </si>
  <si>
    <t>1999.07.03-04</t>
    <phoneticPr fontId="4"/>
  </si>
  <si>
    <t>一宮勤労福祉会館 （愛知県）</t>
  </si>
  <si>
    <t>認定講師候補者研修会</t>
  </si>
  <si>
    <t>第2回資格者研修会</t>
    <rPh sb="0" eb="1">
      <t>ダイ</t>
    </rPh>
    <rPh sb="2" eb="3">
      <t>カイ</t>
    </rPh>
    <rPh sb="3" eb="6">
      <t>シカクシャ</t>
    </rPh>
    <rPh sb="6" eb="9">
      <t>ケンシュウカイ</t>
    </rPh>
    <phoneticPr fontId="4"/>
  </si>
  <si>
    <t>2000.07.09-10</t>
    <phoneticPr fontId="4"/>
  </si>
  <si>
    <t>愛知学院大学 （愛知県）</t>
  </si>
  <si>
    <t>兼認定講師研修会</t>
  </si>
  <si>
    <t>第3回資格者研修会</t>
    <rPh sb="0" eb="1">
      <t>ダイ</t>
    </rPh>
    <rPh sb="2" eb="3">
      <t>カイ</t>
    </rPh>
    <rPh sb="3" eb="6">
      <t>シカクシャ</t>
    </rPh>
    <rPh sb="6" eb="9">
      <t>ケンシュウカイ</t>
    </rPh>
    <phoneticPr fontId="4"/>
  </si>
  <si>
    <t>2001.06.30-07.01</t>
    <phoneticPr fontId="4"/>
  </si>
  <si>
    <t>第4回資格者研修会</t>
    <rPh sb="0" eb="1">
      <t>ダイ</t>
    </rPh>
    <rPh sb="2" eb="3">
      <t>カイ</t>
    </rPh>
    <rPh sb="3" eb="6">
      <t>シカクシャ</t>
    </rPh>
    <rPh sb="6" eb="9">
      <t>ケンシュウカイ</t>
    </rPh>
    <phoneticPr fontId="4"/>
  </si>
  <si>
    <t>近江母の郷文化センター （滋賀県）</t>
  </si>
  <si>
    <t>第5回資格者研修会</t>
    <rPh sb="0" eb="1">
      <t>ダイ</t>
    </rPh>
    <rPh sb="2" eb="3">
      <t>カイ</t>
    </rPh>
    <rPh sb="3" eb="6">
      <t>シカクシャ</t>
    </rPh>
    <rPh sb="6" eb="9">
      <t>ケンシュウカイ</t>
    </rPh>
    <phoneticPr fontId="4"/>
  </si>
  <si>
    <t>2003.07.05-06</t>
    <phoneticPr fontId="4"/>
  </si>
  <si>
    <t>第6回資格者研修会</t>
    <rPh sb="0" eb="1">
      <t>ダイ</t>
    </rPh>
    <rPh sb="2" eb="3">
      <t>カイ</t>
    </rPh>
    <rPh sb="3" eb="6">
      <t>シカクシャ</t>
    </rPh>
    <rPh sb="6" eb="9">
      <t>ケンシュウカイ</t>
    </rPh>
    <phoneticPr fontId="4"/>
  </si>
  <si>
    <t>2004.7.03-04</t>
    <phoneticPr fontId="4"/>
  </si>
  <si>
    <t>NEC 晴嵐会館 （滋賀県）</t>
  </si>
  <si>
    <t>第7回資格者研修会</t>
    <rPh sb="0" eb="1">
      <t>ダイ</t>
    </rPh>
    <rPh sb="2" eb="3">
      <t>カイ</t>
    </rPh>
    <rPh sb="3" eb="6">
      <t>シカクシャ</t>
    </rPh>
    <rPh sb="6" eb="9">
      <t>ケンシュウカイ</t>
    </rPh>
    <phoneticPr fontId="4"/>
  </si>
  <si>
    <t>2005.07.02-03</t>
    <phoneticPr fontId="4"/>
  </si>
  <si>
    <t>第8回資格者研修会</t>
    <rPh sb="0" eb="1">
      <t>ダイ</t>
    </rPh>
    <rPh sb="2" eb="3">
      <t>カイ</t>
    </rPh>
    <rPh sb="3" eb="6">
      <t>シカクシャ</t>
    </rPh>
    <rPh sb="6" eb="9">
      <t>ケンシュウカイ</t>
    </rPh>
    <phoneticPr fontId="4"/>
  </si>
  <si>
    <t>2006.06.17-18</t>
    <phoneticPr fontId="4"/>
  </si>
  <si>
    <t>第9回資格者研修会</t>
    <rPh sb="0" eb="1">
      <t>ダイ</t>
    </rPh>
    <rPh sb="2" eb="3">
      <t>カイ</t>
    </rPh>
    <rPh sb="3" eb="6">
      <t>シカクシャ</t>
    </rPh>
    <rPh sb="6" eb="9">
      <t>ケンシュウカイ</t>
    </rPh>
    <phoneticPr fontId="4"/>
  </si>
  <si>
    <t>2008.03.22-23</t>
    <phoneticPr fontId="4"/>
  </si>
  <si>
    <t>明治学院大学 （東京都）</t>
  </si>
  <si>
    <t>第10回資格者研修会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</si>
  <si>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2008.12.20-21</t>
    <phoneticPr fontId="4"/>
  </si>
  <si>
    <t>愛知学院大学 （愛知県）</t>
    <phoneticPr fontId="4"/>
  </si>
  <si>
    <t>第11回資格者研修会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</si>
  <si>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2009.12.05-06</t>
    <phoneticPr fontId="4"/>
  </si>
  <si>
    <t>こまばエミナース（東京都）</t>
    <rPh sb="9" eb="12">
      <t>トウキョウト</t>
    </rPh>
    <phoneticPr fontId="4"/>
  </si>
  <si>
    <t>第12回資格者研修会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</si>
  <si>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2011.07.10-11</t>
    <phoneticPr fontId="4"/>
  </si>
  <si>
    <t>アトリウム長岡(新潟県）</t>
    <rPh sb="8" eb="11">
      <t>ニイガタケン</t>
    </rPh>
    <phoneticPr fontId="4"/>
  </si>
  <si>
    <t>第13回資格者研修会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</si>
  <si>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2012.07.02-03</t>
    <phoneticPr fontId="4"/>
  </si>
  <si>
    <t>コミュニティ嵯峨野(京都府)</t>
    <rPh sb="10" eb="12">
      <t>キョウト</t>
    </rPh>
    <rPh sb="12" eb="13">
      <t>フ</t>
    </rPh>
    <phoneticPr fontId="4"/>
  </si>
  <si>
    <t>第14回資格者研修会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</si>
  <si>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ザ・グランドパレス（徳島県）</t>
    <rPh sb="10" eb="12">
      <t>トクシマ</t>
    </rPh>
    <rPh sb="12" eb="13">
      <t>ケン</t>
    </rPh>
    <phoneticPr fontId="4"/>
  </si>
  <si>
    <t>第15回資格者研修会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</si>
  <si>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ｺｽﾓｽｸｴｱ国際交流ｾﾝﾀｰ(大阪府)　</t>
    <rPh sb="16" eb="19">
      <t>オオサカフ</t>
    </rPh>
    <phoneticPr fontId="4"/>
  </si>
  <si>
    <t>第16回資格者研修会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</si>
  <si>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2014.11.23-24</t>
    <phoneticPr fontId="4"/>
  </si>
  <si>
    <t>第17回資格者研修会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</si>
  <si>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2015.06.27-28</t>
    <phoneticPr fontId="4"/>
  </si>
  <si>
    <t>清里　清泉寮(山梨県）</t>
    <rPh sb="7" eb="9">
      <t>ヤマナシ</t>
    </rPh>
    <rPh sb="9" eb="10">
      <t>ケン</t>
    </rPh>
    <phoneticPr fontId="4"/>
  </si>
  <si>
    <t>第18回資格者研修会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</si>
  <si>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2016.06.11-12</t>
    <phoneticPr fontId="4"/>
  </si>
  <si>
    <t>KKRホテルびわこ(滋賀県)</t>
    <rPh sb="10" eb="13">
      <t>シガケン</t>
    </rPh>
    <phoneticPr fontId="4"/>
  </si>
  <si>
    <t>第19回資格者研修会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</si>
  <si>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2017.06.10-11</t>
    <phoneticPr fontId="4"/>
  </si>
  <si>
    <t>横浜テクノタワーホテル(神奈川県)</t>
    <rPh sb="12" eb="16">
      <t>カナガワケン</t>
    </rPh>
    <phoneticPr fontId="4"/>
  </si>
  <si>
    <t>第20回資格者研修会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</si>
  <si>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2018.06.09-10</t>
    <phoneticPr fontId="4"/>
  </si>
  <si>
    <t>江陽グランドホテル(宮城県)</t>
    <rPh sb="10" eb="13">
      <t>ミヤギケン</t>
    </rPh>
    <phoneticPr fontId="4"/>
  </si>
  <si>
    <t>第21回資格者研修会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</si>
  <si>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2019.06.29-30</t>
    <phoneticPr fontId="4"/>
  </si>
  <si>
    <t>岡山国際交流センター（岡山県）</t>
    <rPh sb="0" eb="2">
      <t>オカヤマ</t>
    </rPh>
    <rPh sb="2" eb="6">
      <t>コクサイコウリュウ</t>
    </rPh>
    <rPh sb="11" eb="14">
      <t>オカヤマケン</t>
    </rPh>
    <phoneticPr fontId="4"/>
  </si>
  <si>
    <t>第22回資格者研修会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</si>
  <si>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2021.03.20</t>
    <phoneticPr fontId="4"/>
  </si>
  <si>
    <t>第23回資格者研修会</t>
    <rPh sb="0" eb="1">
      <t>ダイ</t>
    </rPh>
    <rPh sb="3" eb="4">
      <t>カイ</t>
    </rPh>
    <rPh sb="4" eb="7">
      <t>シカクシャ</t>
    </rPh>
    <rPh sb="7" eb="10">
      <t>ケンシュウカイ</t>
    </rPh>
    <phoneticPr fontId="4"/>
  </si>
  <si>
    <t>2022.02.27</t>
    <phoneticPr fontId="4"/>
  </si>
  <si>
    <t>第24回資格者研修会</t>
    <phoneticPr fontId="4"/>
  </si>
  <si>
    <t>2023.03.18-19</t>
    <phoneticPr fontId="4"/>
  </si>
  <si>
    <t>J:COMホルトホール大分（大分県）</t>
    <rPh sb="11" eb="13">
      <t>オオイタ</t>
    </rPh>
    <rPh sb="14" eb="17">
      <t>オオイタケン</t>
    </rPh>
    <phoneticPr fontId="4"/>
  </si>
  <si>
    <t>C-3</t>
    <phoneticPr fontId="4"/>
  </si>
  <si>
    <t>　　　　日本臨床動作学会主催講師研修会</t>
  </si>
  <si>
    <t xml:space="preserve"> 指導的
役割</t>
    <rPh sb="1" eb="2">
      <t>シドウ</t>
    </rPh>
    <rPh sb="2" eb="3">
      <t>コウシテキ</t>
    </rPh>
    <rPh sb="4" eb="6">
      <t>ヤクワリ</t>
    </rPh>
    <phoneticPr fontId="4"/>
  </si>
  <si>
    <t>第1回臨床動作学講師研修会</t>
    <rPh sb="0" eb="1">
      <t>ダイ</t>
    </rPh>
    <rPh sb="2" eb="3">
      <t>カイ</t>
    </rPh>
    <rPh sb="3" eb="5">
      <t>リンショウ</t>
    </rPh>
    <rPh sb="5" eb="7">
      <t>ドウサ</t>
    </rPh>
    <rPh sb="7" eb="8">
      <t>ガク</t>
    </rPh>
    <rPh sb="8" eb="10">
      <t>コウシ</t>
    </rPh>
    <rPh sb="10" eb="13">
      <t>ケンシュウカイ</t>
    </rPh>
    <phoneticPr fontId="4"/>
  </si>
  <si>
    <t>2005.07.09-10</t>
    <phoneticPr fontId="4"/>
  </si>
  <si>
    <t>ホテルニュータナカ （山口県）</t>
  </si>
  <si>
    <t>第2回臨床動作学講師研修会</t>
    <rPh sb="0" eb="1">
      <t>ダイ</t>
    </rPh>
    <rPh sb="2" eb="3">
      <t>カイ</t>
    </rPh>
    <rPh sb="3" eb="5">
      <t>リンショウ</t>
    </rPh>
    <rPh sb="5" eb="7">
      <t>ドウサ</t>
    </rPh>
    <rPh sb="7" eb="8">
      <t>ガク</t>
    </rPh>
    <rPh sb="8" eb="10">
      <t>コウシ</t>
    </rPh>
    <rPh sb="10" eb="13">
      <t>ケンシュウカイ</t>
    </rPh>
    <phoneticPr fontId="4"/>
  </si>
  <si>
    <t>2007.06.30-07.01</t>
    <phoneticPr fontId="4"/>
  </si>
  <si>
    <t>高知共済会館 （高知県）</t>
  </si>
  <si>
    <t>第3回臨床動作学講師研修会</t>
    <rPh sb="0" eb="1">
      <t>ダイ</t>
    </rPh>
    <rPh sb="2" eb="3">
      <t>カイ</t>
    </rPh>
    <rPh sb="3" eb="5">
      <t>リンショウ</t>
    </rPh>
    <rPh sb="5" eb="7">
      <t>ドウサ</t>
    </rPh>
    <rPh sb="7" eb="8">
      <t>ガク</t>
    </rPh>
    <rPh sb="8" eb="10">
      <t>コウシ</t>
    </rPh>
    <rPh sb="10" eb="13">
      <t>ケンシュウカイ</t>
    </rPh>
    <phoneticPr fontId="4"/>
  </si>
  <si>
    <t>2009.06.26-27</t>
    <phoneticPr fontId="4"/>
  </si>
  <si>
    <t>長崎にっしょうかん（長崎県）</t>
    <rPh sb="0" eb="2">
      <t>ナガサキ</t>
    </rPh>
    <rPh sb="10" eb="13">
      <t>ナガサキケン</t>
    </rPh>
    <phoneticPr fontId="4"/>
  </si>
  <si>
    <t>第4回臨床動作学講師研修会</t>
    <rPh sb="0" eb="1">
      <t>ダイ</t>
    </rPh>
    <rPh sb="2" eb="3">
      <t>カイ</t>
    </rPh>
    <rPh sb="3" eb="5">
      <t>リンショウ</t>
    </rPh>
    <rPh sb="5" eb="7">
      <t>ドウサ</t>
    </rPh>
    <rPh sb="7" eb="8">
      <t>ガク</t>
    </rPh>
    <rPh sb="8" eb="10">
      <t>コウシ</t>
    </rPh>
    <rPh sb="10" eb="13">
      <t>ケンシュウカイ</t>
    </rPh>
    <phoneticPr fontId="4"/>
  </si>
  <si>
    <t>2012.03.17-18</t>
    <phoneticPr fontId="4"/>
  </si>
  <si>
    <t>晴海グランドホテル（東京都）</t>
    <rPh sb="0" eb="2">
      <t>ハルミ</t>
    </rPh>
    <rPh sb="10" eb="13">
      <t>トウキョウト</t>
    </rPh>
    <phoneticPr fontId="4"/>
  </si>
  <si>
    <t>第5回臨床動作学講師研修会</t>
    <rPh sb="0" eb="1">
      <t>ダイ</t>
    </rPh>
    <rPh sb="2" eb="3">
      <t>カイ</t>
    </rPh>
    <rPh sb="3" eb="5">
      <t>リンショウ</t>
    </rPh>
    <rPh sb="5" eb="7">
      <t>ドウサ</t>
    </rPh>
    <rPh sb="7" eb="8">
      <t>ガク</t>
    </rPh>
    <rPh sb="8" eb="10">
      <t>コウシ</t>
    </rPh>
    <rPh sb="10" eb="13">
      <t>ケンシュウカイ</t>
    </rPh>
    <phoneticPr fontId="4"/>
  </si>
  <si>
    <t>2015.03.14-15</t>
    <phoneticPr fontId="4"/>
  </si>
  <si>
    <t>休暇村志賀島（福岡県）</t>
    <rPh sb="0" eb="2">
      <t>キュウカ</t>
    </rPh>
    <rPh sb="2" eb="3">
      <t>ムラ</t>
    </rPh>
    <rPh sb="3" eb="6">
      <t>シカシマ</t>
    </rPh>
    <rPh sb="7" eb="10">
      <t>フクオカケン</t>
    </rPh>
    <phoneticPr fontId="4"/>
  </si>
  <si>
    <t>第6回臨床動作学講師研修会</t>
    <rPh sb="0" eb="1">
      <t>ダイ</t>
    </rPh>
    <rPh sb="2" eb="3">
      <t>カイ</t>
    </rPh>
    <rPh sb="3" eb="5">
      <t>リンショウ</t>
    </rPh>
    <rPh sb="5" eb="7">
      <t>ドウサ</t>
    </rPh>
    <rPh sb="7" eb="8">
      <t>ガク</t>
    </rPh>
    <rPh sb="8" eb="10">
      <t>コウシ</t>
    </rPh>
    <rPh sb="10" eb="13">
      <t>ケンシュウカイ</t>
    </rPh>
    <phoneticPr fontId="4"/>
  </si>
  <si>
    <t>2017.03.25-26</t>
    <phoneticPr fontId="4"/>
  </si>
  <si>
    <t>愛知学院大学(愛知県）</t>
  </si>
  <si>
    <t>第7回臨床動作学講師研修会</t>
    <rPh sb="0" eb="1">
      <t>ダイ</t>
    </rPh>
    <rPh sb="2" eb="3">
      <t>カイ</t>
    </rPh>
    <rPh sb="3" eb="5">
      <t>リンショウ</t>
    </rPh>
    <rPh sb="5" eb="7">
      <t>ドウサ</t>
    </rPh>
    <rPh sb="7" eb="8">
      <t>ガク</t>
    </rPh>
    <rPh sb="8" eb="10">
      <t>コウシ</t>
    </rPh>
    <rPh sb="10" eb="13">
      <t>ケンシュウカイ</t>
    </rPh>
    <phoneticPr fontId="4"/>
  </si>
  <si>
    <t>第8回臨床動作学講師研修会</t>
    <rPh sb="0" eb="1">
      <t>ダイ</t>
    </rPh>
    <rPh sb="2" eb="3">
      <t>カイ</t>
    </rPh>
    <rPh sb="3" eb="5">
      <t>リンショウ</t>
    </rPh>
    <rPh sb="5" eb="7">
      <t>ドウサ</t>
    </rPh>
    <rPh sb="7" eb="8">
      <t>ガク</t>
    </rPh>
    <rPh sb="8" eb="10">
      <t>コウシ</t>
    </rPh>
    <rPh sb="10" eb="13">
      <t>ケンシュウカイ</t>
    </rPh>
    <phoneticPr fontId="4"/>
  </si>
  <si>
    <t>2019.03.02-03</t>
    <phoneticPr fontId="4"/>
  </si>
  <si>
    <t>福岡リーセントホテル</t>
    <rPh sb="0" eb="2">
      <t>フクオカ</t>
    </rPh>
    <phoneticPr fontId="4"/>
  </si>
  <si>
    <t>第9回臨床動作学講師研修会</t>
    <rPh sb="0" eb="1">
      <t>ダイ</t>
    </rPh>
    <rPh sb="2" eb="3">
      <t>カイ</t>
    </rPh>
    <rPh sb="3" eb="5">
      <t>リンショウ</t>
    </rPh>
    <rPh sb="5" eb="7">
      <t>ドウサ</t>
    </rPh>
    <rPh sb="7" eb="8">
      <t>ガク</t>
    </rPh>
    <rPh sb="8" eb="10">
      <t>コウシ</t>
    </rPh>
    <rPh sb="10" eb="13">
      <t>ケンシュウカイ</t>
    </rPh>
    <phoneticPr fontId="4"/>
  </si>
  <si>
    <t>C-4</t>
    <phoneticPr fontId="4"/>
  </si>
  <si>
    <t xml:space="preserve"> 指導的
役割</t>
  </si>
  <si>
    <t>コース分け無し</t>
    <rPh sb="5" eb="6">
      <t xml:space="preserve">ナシ </t>
    </rPh>
    <phoneticPr fontId="4"/>
  </si>
  <si>
    <t>C-5</t>
    <phoneticPr fontId="4"/>
  </si>
  <si>
    <t>技法コース</t>
    <rPh sb="0" eb="2">
      <t xml:space="preserve">ギホウ </t>
    </rPh>
    <phoneticPr fontId="4"/>
  </si>
  <si>
    <t>コース分け無</t>
    <phoneticPr fontId="4"/>
  </si>
  <si>
    <t>計</t>
    <rPh sb="0" eb="1">
      <t>ケイ</t>
    </rPh>
    <phoneticPr fontId="4"/>
  </si>
  <si>
    <t>C-6</t>
    <phoneticPr fontId="4"/>
  </si>
  <si>
    <t>回数</t>
    <rPh sb="0" eb="2">
      <t>カイスウ</t>
    </rPh>
    <phoneticPr fontId="4"/>
  </si>
  <si>
    <t>開催場所</t>
    <rPh sb="0" eb="4">
      <t>カイサイバショ</t>
    </rPh>
    <phoneticPr fontId="4"/>
  </si>
  <si>
    <t>１回の時間</t>
    <rPh sb="1" eb="2">
      <t>カイ</t>
    </rPh>
    <rPh sb="3" eb="5">
      <t>ジカン</t>
    </rPh>
    <phoneticPr fontId="4"/>
  </si>
  <si>
    <t>受講記録</t>
    <rPh sb="0" eb="2">
      <t>ジュコウ</t>
    </rPh>
    <rPh sb="2" eb="4">
      <t>キロク</t>
    </rPh>
    <phoneticPr fontId="4"/>
  </si>
  <si>
    <t>SV orSVee</t>
    <phoneticPr fontId="4"/>
  </si>
  <si>
    <t>氏名</t>
    <rPh sb="0" eb="2">
      <t>シメイ</t>
    </rPh>
    <phoneticPr fontId="4"/>
  </si>
  <si>
    <t>認定課程</t>
    <rPh sb="0" eb="2">
      <t>ニンテイ</t>
    </rPh>
    <rPh sb="2" eb="4">
      <t>カテイ</t>
    </rPh>
    <phoneticPr fontId="4"/>
  </si>
  <si>
    <t>課程名</t>
    <rPh sb="0" eb="2">
      <t>カテイ</t>
    </rPh>
    <rPh sb="2" eb="3">
      <t>メイ</t>
    </rPh>
    <phoneticPr fontId="4"/>
  </si>
  <si>
    <t>教授開催場所</t>
    <rPh sb="0" eb="2">
      <t>キョウジュ</t>
    </rPh>
    <rPh sb="2" eb="4">
      <t>カイサイ</t>
    </rPh>
    <rPh sb="4" eb="6">
      <t>バショ</t>
    </rPh>
    <phoneticPr fontId="4"/>
  </si>
  <si>
    <t>指導的
役割</t>
    <rPh sb="0" eb="3">
      <t>シドウ</t>
    </rPh>
    <rPh sb="4" eb="6">
      <t>ヤクワリ</t>
    </rPh>
    <phoneticPr fontId="4"/>
  </si>
  <si>
    <t>講師名</t>
    <rPh sb="0" eb="3">
      <t>コウシメイ</t>
    </rPh>
    <phoneticPr fontId="4"/>
  </si>
  <si>
    <t>論文・著書</t>
    <rPh sb="0" eb="2">
      <t>ロンブン</t>
    </rPh>
    <rPh sb="3" eb="5">
      <t>チョショ</t>
    </rPh>
    <phoneticPr fontId="4"/>
  </si>
  <si>
    <t>論題・書名</t>
    <rPh sb="0" eb="2">
      <t>ロンダイ</t>
    </rPh>
    <rPh sb="3" eb="5">
      <t>ショメイ</t>
    </rPh>
    <phoneticPr fontId="4"/>
  </si>
  <si>
    <t>発表雑誌名
(巻号貢・著者名等)</t>
    <rPh sb="0" eb="2">
      <t>ハッピョウ</t>
    </rPh>
    <rPh sb="2" eb="4">
      <t>ザッシ</t>
    </rPh>
    <rPh sb="4" eb="5">
      <t>メイ</t>
    </rPh>
    <rPh sb="7" eb="10">
      <t>カンゴウミツグ</t>
    </rPh>
    <rPh sb="11" eb="14">
      <t>チョシャメイ</t>
    </rPh>
    <rPh sb="14" eb="15">
      <t>トウ</t>
    </rPh>
    <phoneticPr fontId="4"/>
  </si>
  <si>
    <t>単・共著</t>
    <rPh sb="0" eb="1">
      <t>タン</t>
    </rPh>
    <rPh sb="2" eb="4">
      <t>キョウチョ</t>
    </rPh>
    <phoneticPr fontId="4"/>
  </si>
  <si>
    <t>発表年月日</t>
    <rPh sb="0" eb="2">
      <t>ハッピョウ</t>
    </rPh>
    <rPh sb="2" eb="5">
      <t>ネンガッピ</t>
    </rPh>
    <phoneticPr fontId="4"/>
  </si>
  <si>
    <t>参加</t>
    <rPh sb="0" eb="2">
      <t>サンカ</t>
    </rPh>
    <phoneticPr fontId="4"/>
  </si>
  <si>
    <t>発表</t>
    <rPh sb="0" eb="2">
      <t>ハッピョウ</t>
    </rPh>
    <phoneticPr fontId="4"/>
  </si>
  <si>
    <t>シンポジスト
パネラー</t>
    <phoneticPr fontId="4"/>
  </si>
  <si>
    <t>合計</t>
    <rPh sb="0" eb="2">
      <t>ゴウケイ</t>
    </rPh>
    <phoneticPr fontId="4"/>
  </si>
  <si>
    <t>日本臨床動作学会</t>
    <rPh sb="0" eb="8">
      <t>ニホンリンショウドウサガッカイ</t>
    </rPh>
    <phoneticPr fontId="4"/>
  </si>
  <si>
    <t>1993.06.12-13</t>
    <phoneticPr fontId="4"/>
  </si>
  <si>
    <t>津名ハイツ（兵庫県）</t>
    <phoneticPr fontId="4"/>
  </si>
  <si>
    <t>1994.11.18-19</t>
    <phoneticPr fontId="4"/>
  </si>
  <si>
    <t>長弓寺（奈良県）</t>
    <phoneticPr fontId="4"/>
  </si>
  <si>
    <t>1995.10.27-28</t>
    <phoneticPr fontId="4"/>
  </si>
  <si>
    <t>マリンビューたかしのはま　（大阪府）</t>
    <phoneticPr fontId="4"/>
  </si>
  <si>
    <t>1996.10.26-27</t>
    <phoneticPr fontId="4"/>
  </si>
  <si>
    <t>愛知県労働者研修センター（愛知県）</t>
  </si>
  <si>
    <t>1997.10.25-26</t>
    <phoneticPr fontId="4"/>
  </si>
  <si>
    <t>山形厚生年金休暇センター（山形県）</t>
  </si>
  <si>
    <t>1998.10.30-31</t>
    <phoneticPr fontId="4"/>
  </si>
  <si>
    <t>千葉厚生年金休暇センター（千葉県）</t>
  </si>
  <si>
    <t>1999.10.29-30</t>
    <phoneticPr fontId="4"/>
  </si>
  <si>
    <t>チサンホテル神戸（兵庫県）</t>
    <phoneticPr fontId="4"/>
  </si>
  <si>
    <t>2000.10.13-14</t>
    <phoneticPr fontId="4"/>
  </si>
  <si>
    <t>湘南国際村センター（神奈川県）</t>
    <phoneticPr fontId="4"/>
  </si>
  <si>
    <t>2001.10.26-27　</t>
    <phoneticPr fontId="4"/>
  </si>
  <si>
    <t>愛知学院大学（愛知県）</t>
    <phoneticPr fontId="4"/>
  </si>
  <si>
    <t>2002.07.05-06</t>
    <phoneticPr fontId="4"/>
  </si>
  <si>
    <t>秋田温泉さとみ（秋田県）</t>
    <phoneticPr fontId="4"/>
  </si>
  <si>
    <t>2003.10.17-18</t>
    <phoneticPr fontId="4"/>
  </si>
  <si>
    <t>横浜シンポジア（神奈川県）</t>
    <phoneticPr fontId="4"/>
  </si>
  <si>
    <t>2004.10.22-23</t>
    <phoneticPr fontId="4"/>
  </si>
  <si>
    <t>九州大学（福岡県）</t>
    <phoneticPr fontId="4"/>
  </si>
  <si>
    <t>2005.11.03-04</t>
    <phoneticPr fontId="4"/>
  </si>
  <si>
    <t>ピアザ淡海（滋賀県）</t>
    <phoneticPr fontId="4"/>
  </si>
  <si>
    <t>2006.11.17-18</t>
    <phoneticPr fontId="4"/>
  </si>
  <si>
    <t>学習院大学（東京都）</t>
    <phoneticPr fontId="4"/>
  </si>
  <si>
    <t>2007.11.22-23</t>
    <phoneticPr fontId="4"/>
  </si>
  <si>
    <t>駒沢女子大学（東京都）</t>
    <phoneticPr fontId="4"/>
  </si>
  <si>
    <t>明治学院大学（東京都）</t>
    <phoneticPr fontId="4"/>
  </si>
  <si>
    <t>中原別荘（鹿児島県）</t>
    <rPh sb="8" eb="9">
      <t>ケン</t>
    </rPh>
    <phoneticPr fontId="4"/>
  </si>
  <si>
    <t>跡見学園女子大学（東京都）</t>
    <rPh sb="11" eb="12">
      <t>ト</t>
    </rPh>
    <phoneticPr fontId="4"/>
  </si>
  <si>
    <t>京都テルサ（京都府）</t>
    <rPh sb="8" eb="9">
      <t>フ</t>
    </rPh>
    <phoneticPr fontId="4"/>
  </si>
  <si>
    <t>琉球大学（沖縄県）</t>
    <rPh sb="7" eb="8">
      <t>ケン</t>
    </rPh>
    <phoneticPr fontId="4"/>
  </si>
  <si>
    <t>東洋大学（東京都）</t>
    <rPh sb="7" eb="8">
      <t>ト</t>
    </rPh>
    <phoneticPr fontId="4"/>
  </si>
  <si>
    <t>大阪大学(大阪府）</t>
    <rPh sb="0" eb="2">
      <t>オオサカ</t>
    </rPh>
    <rPh sb="2" eb="4">
      <t>ダイガク</t>
    </rPh>
    <rPh sb="5" eb="8">
      <t>オオサカフ</t>
    </rPh>
    <phoneticPr fontId="4"/>
  </si>
  <si>
    <t>愛知学院大学　(愛知県)</t>
    <rPh sb="10" eb="11">
      <t>ケン</t>
    </rPh>
    <phoneticPr fontId="4"/>
  </si>
  <si>
    <t>長野市生涯学習センター　(長野県)</t>
    <rPh sb="15" eb="16">
      <t>ケン</t>
    </rPh>
    <phoneticPr fontId="4"/>
  </si>
  <si>
    <t>福岡リーセントホテル　(福岡県)</t>
    <rPh sb="0" eb="2">
      <t>フクオカ</t>
    </rPh>
    <rPh sb="12" eb="14">
      <t>フクオカ</t>
    </rPh>
    <rPh sb="14" eb="15">
      <t>ケン</t>
    </rPh>
    <phoneticPr fontId="4"/>
  </si>
  <si>
    <t>2018.11.02-03</t>
    <phoneticPr fontId="4"/>
  </si>
  <si>
    <t>2020.11.07</t>
    <phoneticPr fontId="4"/>
  </si>
  <si>
    <t>他学会</t>
    <rPh sb="0" eb="3">
      <t>タガッカイ</t>
    </rPh>
    <phoneticPr fontId="4"/>
  </si>
  <si>
    <t>＊受付番号</t>
    <rPh sb="1" eb="3">
      <t>ウケツケ</t>
    </rPh>
    <rPh sb="3" eb="5">
      <t>バンゴウ</t>
    </rPh>
    <phoneticPr fontId="4"/>
  </si>
  <si>
    <t>認定動作士</t>
    <rPh sb="0" eb="5">
      <t>ニンテイ</t>
    </rPh>
    <phoneticPr fontId="4"/>
  </si>
  <si>
    <t>臨床動作士</t>
    <rPh sb="0" eb="5">
      <t>リンショウ</t>
    </rPh>
    <phoneticPr fontId="4"/>
  </si>
  <si>
    <t>臨床動作学講師</t>
    <rPh sb="0" eb="1">
      <t>リンショウドウサガ</t>
    </rPh>
    <phoneticPr fontId="4"/>
  </si>
  <si>
    <t>研修形態</t>
    <rPh sb="0" eb="2">
      <t>ケンシュウ</t>
    </rPh>
    <rPh sb="2" eb="4">
      <t>ケイタイ</t>
    </rPh>
    <phoneticPr fontId="4"/>
  </si>
  <si>
    <t>研修内容</t>
    <rPh sb="0" eb="2">
      <t>ケンシュウ</t>
    </rPh>
    <rPh sb="2" eb="4">
      <t>ナイヨウ</t>
    </rPh>
    <phoneticPr fontId="4"/>
  </si>
  <si>
    <t>代替
ポイント</t>
    <rPh sb="0" eb="2">
      <t>ダイタイ</t>
    </rPh>
    <phoneticPr fontId="4"/>
  </si>
  <si>
    <t>取得
ポイント</t>
    <rPh sb="0" eb="2">
      <t>シュト</t>
    </rPh>
    <phoneticPr fontId="4"/>
  </si>
  <si>
    <t>ケース研究</t>
    <rPh sb="3" eb="5">
      <t>ケンキュウ</t>
    </rPh>
    <phoneticPr fontId="4"/>
  </si>
  <si>
    <t>日本臨床動作学会
主催研修会</t>
    <rPh sb="0" eb="2">
      <t>ニホン</t>
    </rPh>
    <rPh sb="2" eb="4">
      <t>リンショウ</t>
    </rPh>
    <rPh sb="4" eb="6">
      <t>ドウサ</t>
    </rPh>
    <rPh sb="6" eb="8">
      <t>ガッカイ</t>
    </rPh>
    <rPh sb="8" eb="10">
      <t>シュサイ</t>
    </rPh>
    <rPh sb="10" eb="13">
      <t>ケンシュウ</t>
    </rPh>
    <phoneticPr fontId="4"/>
  </si>
  <si>
    <t>認定動作士：10</t>
    <rPh sb="0" eb="5">
      <t>ニンテイ</t>
    </rPh>
    <phoneticPr fontId="4"/>
  </si>
  <si>
    <t>臨床動作士：10</t>
    <rPh sb="0" eb="5">
      <t>リンショウ</t>
    </rPh>
    <phoneticPr fontId="4"/>
  </si>
  <si>
    <t>短期</t>
    <rPh sb="0" eb="2">
      <t>タンキ</t>
    </rPh>
    <phoneticPr fontId="4"/>
  </si>
  <si>
    <t>他学会
主催研修会</t>
    <rPh sb="0" eb="1">
      <t>タ</t>
    </rPh>
    <rPh sb="1" eb="3">
      <t>ガッカイ</t>
    </rPh>
    <rPh sb="3" eb="5">
      <t>シュサイ</t>
    </rPh>
    <rPh sb="5" eb="8">
      <t>ケンシュウカイ</t>
    </rPh>
    <phoneticPr fontId="4"/>
  </si>
  <si>
    <t>認定動作士：50</t>
    <rPh sb="0" eb="5">
      <t>ニンテイ</t>
    </rPh>
    <phoneticPr fontId="4"/>
  </si>
  <si>
    <t>その他機関・団体（研究会）
主催研修会</t>
  </si>
  <si>
    <t>臨床動作士：70</t>
    <rPh sb="0" eb="5">
      <t>リンショウ</t>
    </rPh>
    <phoneticPr fontId="4"/>
  </si>
  <si>
    <t>継続研修会</t>
    <rPh sb="0" eb="2">
      <t>ケイゾク</t>
    </rPh>
    <rPh sb="2" eb="5">
      <t>ケンシュウ</t>
    </rPh>
    <phoneticPr fontId="4"/>
  </si>
  <si>
    <t>認定動作士：10</t>
  </si>
  <si>
    <t>臨床動作士：50</t>
    <rPh sb="0" eb="5">
      <t>リンショウ</t>
    </rPh>
    <phoneticPr fontId="4"/>
  </si>
  <si>
    <t>心理リハSV</t>
    <rPh sb="0" eb="2">
      <t>シンリ</t>
    </rPh>
    <phoneticPr fontId="4"/>
  </si>
  <si>
    <t>学術大会参加・発表等</t>
    <rPh sb="0" eb="2">
      <t>ガクジュツ</t>
    </rPh>
    <rPh sb="2" eb="4">
      <t>タイカイ</t>
    </rPh>
    <rPh sb="4" eb="6">
      <t>サンカ</t>
    </rPh>
    <rPh sb="7" eb="9">
      <t>ハッピョウ</t>
    </rPh>
    <rPh sb="9" eb="10">
      <t>トウ</t>
    </rPh>
    <phoneticPr fontId="4"/>
  </si>
  <si>
    <t>総計</t>
    <rPh sb="0" eb="2">
      <t>ソウケイ</t>
    </rPh>
    <phoneticPr fontId="4"/>
  </si>
  <si>
    <t>認定動作士：100</t>
    <rPh sb="0" eb="1">
      <t>ニンテイ</t>
    </rPh>
    <phoneticPr fontId="4"/>
  </si>
  <si>
    <t>臨床動作士：150</t>
    <phoneticPr fontId="4"/>
  </si>
  <si>
    <t>臨床動作学講師：80</t>
    <rPh sb="0" eb="7">
      <t>リンショウドウ</t>
    </rPh>
    <phoneticPr fontId="4"/>
  </si>
  <si>
    <t>研修実績集計表（更新申請用）</t>
  </si>
  <si>
    <t>要件</t>
    <rPh sb="0" eb="2">
      <t>ヨウケン</t>
    </rPh>
    <phoneticPr fontId="4"/>
  </si>
  <si>
    <t>認定動作士</t>
    <rPh sb="0" eb="2">
      <t>ニンテイ</t>
    </rPh>
    <rPh sb="2" eb="5">
      <t>ドウサシ</t>
    </rPh>
    <phoneticPr fontId="4"/>
  </si>
  <si>
    <t>臨床動作士</t>
    <rPh sb="0" eb="2">
      <t>リンショウ</t>
    </rPh>
    <rPh sb="2" eb="4">
      <t>ドウサ</t>
    </rPh>
    <rPh sb="4" eb="5">
      <t>シ</t>
    </rPh>
    <phoneticPr fontId="4"/>
  </si>
  <si>
    <t>臨床動作学講師</t>
    <rPh sb="0" eb="2">
      <t>リンショウ</t>
    </rPh>
    <rPh sb="2" eb="5">
      <t>ドウサガク</t>
    </rPh>
    <rPh sb="5" eb="7">
      <t>コウシ</t>
    </rPh>
    <phoneticPr fontId="4"/>
  </si>
  <si>
    <t>回</t>
    <rPh sb="0" eb="1">
      <t>カイ</t>
    </rPh>
    <phoneticPr fontId="4"/>
  </si>
  <si>
    <t>代替研修機会</t>
    <rPh sb="0" eb="2">
      <t>ダイタイ</t>
    </rPh>
    <rPh sb="2" eb="4">
      <t>ケンシュウ</t>
    </rPh>
    <rPh sb="4" eb="6">
      <t>キカイ</t>
    </rPh>
    <phoneticPr fontId="4"/>
  </si>
  <si>
    <t>本学会主催研修会</t>
    <rPh sb="0" eb="1">
      <t>ホン</t>
    </rPh>
    <rPh sb="1" eb="3">
      <t>ガッカイ</t>
    </rPh>
    <rPh sb="3" eb="5">
      <t>シュサイ</t>
    </rPh>
    <rPh sb="5" eb="8">
      <t>ケンシュウカイ</t>
    </rPh>
    <phoneticPr fontId="4"/>
  </si>
  <si>
    <t>中級以上</t>
    <rPh sb="0" eb="4">
      <t>チュウキュウ</t>
    </rPh>
    <phoneticPr fontId="4"/>
  </si>
  <si>
    <t>発表・出版</t>
    <rPh sb="0" eb="2">
      <t>ハッピョウ</t>
    </rPh>
    <rPh sb="3" eb="5">
      <t>シュッパン</t>
    </rPh>
    <phoneticPr fontId="4"/>
  </si>
  <si>
    <t>認定研修会</t>
    <rPh sb="0" eb="2">
      <t>ニンテイ</t>
    </rPh>
    <rPh sb="2" eb="5">
      <t>ケンシュウカイ</t>
    </rPh>
    <phoneticPr fontId="4"/>
  </si>
  <si>
    <t>指導的役割</t>
    <rPh sb="0" eb="3">
      <t>シドウテキ</t>
    </rPh>
    <rPh sb="3" eb="5">
      <t>ヤクワリ</t>
    </rPh>
    <phoneticPr fontId="4"/>
  </si>
  <si>
    <t>講師研修会</t>
    <rPh sb="0" eb="2">
      <t>コウシ</t>
    </rPh>
    <rPh sb="2" eb="5">
      <t>ケンシュウカイ</t>
    </rPh>
    <phoneticPr fontId="4"/>
  </si>
  <si>
    <t>２回出席</t>
    <rPh sb="1" eb="4">
      <t>カイシュッセキ</t>
    </rPh>
    <phoneticPr fontId="4"/>
  </si>
  <si>
    <t>著作・ケース報告書</t>
    <rPh sb="0" eb="2">
      <t>チョサク</t>
    </rPh>
    <rPh sb="6" eb="9">
      <t>ホウコクショ</t>
    </rPh>
    <phoneticPr fontId="4"/>
  </si>
  <si>
    <t>１編</t>
    <rPh sb="1" eb="2">
      <t>ヘン</t>
    </rPh>
    <phoneticPr fontId="4"/>
  </si>
  <si>
    <r>
      <rPr>
        <sz val="14"/>
        <color rgb="FF000000"/>
        <rFont val="ＭＳ Ｐゴシック"/>
        <family val="3"/>
        <charset val="128"/>
      </rPr>
      <t>継続研修会　　</t>
    </r>
    <r>
      <rPr>
        <sz val="12"/>
        <color rgb="FF000000"/>
        <rFont val="ＭＳ Ｐゴシック"/>
        <family val="3"/>
        <charset val="128"/>
      </rPr>
      <t>（日本臨床動作学会</t>
    </r>
    <r>
      <rPr>
        <sz val="12"/>
        <color rgb="FF000000"/>
        <rFont val="ＭＳ Ｐゴシック"/>
        <family val="3"/>
        <charset val="128"/>
      </rPr>
      <t>認定）</t>
    </r>
    <phoneticPr fontId="4"/>
  </si>
  <si>
    <r>
      <t>短期研修会　</t>
    </r>
    <r>
      <rPr>
        <sz val="12"/>
        <color theme="1"/>
        <rFont val="ＭＳ Ｐゴシック"/>
        <family val="3"/>
        <charset val="128"/>
        <scheme val="minor"/>
      </rPr>
      <t>（日本臨床動作学会認定の他学会主催研修会）</t>
    </r>
    <rPh sb="0" eb="2">
      <t>タンキ</t>
    </rPh>
    <rPh sb="2" eb="5">
      <t>ケンシュウカイ</t>
    </rPh>
    <rPh sb="21" eb="23">
      <t>シュサイ</t>
    </rPh>
    <rPh sb="23" eb="26">
      <t>ケンシュウ</t>
    </rPh>
    <phoneticPr fontId="4"/>
  </si>
  <si>
    <t>※太線で囲まれている欄に必要事項を記入し、☑を入れてください</t>
    <phoneticPr fontId="4"/>
  </si>
  <si>
    <t>必要 
ポイント</t>
    <rPh sb="0" eb="2">
      <t>ヒツヨウ</t>
    </rPh>
    <phoneticPr fontId="4"/>
  </si>
  <si>
    <t>可否</t>
    <rPh sb="0" eb="2">
      <t>カヒ</t>
    </rPh>
    <phoneticPr fontId="4"/>
  </si>
  <si>
    <t>2022.08.29</t>
    <phoneticPr fontId="4"/>
  </si>
  <si>
    <t>2012.10.27-28</t>
    <phoneticPr fontId="4"/>
  </si>
  <si>
    <t>2013.10.19-20</t>
    <phoneticPr fontId="4"/>
  </si>
  <si>
    <t>　※同一のケースを扱った論文発表・学術発表がある場合、いずれか一方のみのポイント算定</t>
    <phoneticPr fontId="4"/>
  </si>
  <si>
    <t>第38回研修会（初級）</t>
    <rPh sb="0" eb="1">
      <t>ダイ</t>
    </rPh>
    <rPh sb="3" eb="4">
      <t>カイ</t>
    </rPh>
    <rPh sb="4" eb="7">
      <t>ケンシュウカイ</t>
    </rPh>
    <rPh sb="8" eb="10">
      <t>ショキュウ</t>
    </rPh>
    <phoneticPr fontId="4"/>
  </si>
  <si>
    <t>第38回研修会（中上級）</t>
    <rPh sb="0" eb="1">
      <t>ダイ</t>
    </rPh>
    <rPh sb="3" eb="4">
      <t>カイ</t>
    </rPh>
    <rPh sb="4" eb="7">
      <t>ケンシュウカイ</t>
    </rPh>
    <rPh sb="7" eb="8">
      <t>（）</t>
    </rPh>
    <rPh sb="8" eb="11">
      <t>チュウゼィオ</t>
    </rPh>
    <phoneticPr fontId="4"/>
  </si>
  <si>
    <t>2011.09.18-19</t>
    <phoneticPr fontId="4"/>
  </si>
  <si>
    <t>幕張セミナーハウス（千葉）</t>
    <rPh sb="10" eb="12">
      <t>チバ</t>
    </rPh>
    <phoneticPr fontId="4"/>
  </si>
  <si>
    <t>参加＋指導的役割</t>
    <rPh sb="0" eb="2">
      <t>サンカ</t>
    </rPh>
    <rPh sb="3" eb="8">
      <t>シドウテキヤクワリ</t>
    </rPh>
    <phoneticPr fontId="4"/>
  </si>
  <si>
    <t>参加+指導的役割</t>
    <rPh sb="0" eb="2">
      <t>サンカ</t>
    </rPh>
    <rPh sb="3" eb="6">
      <t>シドウテキ</t>
    </rPh>
    <rPh sb="6" eb="8">
      <t>ヤクワリ</t>
    </rPh>
    <phoneticPr fontId="4"/>
  </si>
  <si>
    <t>コース分け無し</t>
    <rPh sb="3" eb="4">
      <t>ワ</t>
    </rPh>
    <rPh sb="5" eb="6">
      <t>ナ</t>
    </rPh>
    <phoneticPr fontId="4"/>
  </si>
  <si>
    <t>指導的役割+</t>
    <rPh sb="0" eb="3">
      <t>シドウテキ</t>
    </rPh>
    <rPh sb="3" eb="5">
      <t>ヤクワリ</t>
    </rPh>
    <phoneticPr fontId="4"/>
  </si>
  <si>
    <t>　※第1回・第4回のポイントについては、参加した場合には記入してください</t>
    <rPh sb="2" eb="3">
      <t>ダイ</t>
    </rPh>
    <rPh sb="4" eb="5">
      <t>カイ</t>
    </rPh>
    <rPh sb="6" eb="7">
      <t>ダイ</t>
    </rPh>
    <rPh sb="8" eb="9">
      <t>カイ</t>
    </rPh>
    <rPh sb="20" eb="22">
      <t>サンカ</t>
    </rPh>
    <rPh sb="24" eb="26">
      <t>バアイ</t>
    </rPh>
    <rPh sb="28" eb="30">
      <t>キニュウ</t>
    </rPh>
    <phoneticPr fontId="4"/>
  </si>
  <si>
    <t>2010.09.19-20</t>
    <phoneticPr fontId="4"/>
  </si>
  <si>
    <t>―</t>
  </si>
  <si>
    <t>2009.10.16-17</t>
    <phoneticPr fontId="4"/>
  </si>
  <si>
    <t>2010.09.18-19</t>
    <phoneticPr fontId="4"/>
  </si>
  <si>
    <t>2011.09.17-18</t>
    <phoneticPr fontId="4"/>
  </si>
  <si>
    <t>2012.09.21-22</t>
    <phoneticPr fontId="4"/>
  </si>
  <si>
    <t>2013.09.06-07</t>
    <phoneticPr fontId="4"/>
  </si>
  <si>
    <t>2014.10.11-12</t>
    <phoneticPr fontId="4"/>
  </si>
  <si>
    <t>2015.10.10-11</t>
    <phoneticPr fontId="4"/>
  </si>
  <si>
    <t>2016.10.28-29</t>
    <phoneticPr fontId="4"/>
  </si>
  <si>
    <t>2017.10.20-21</t>
    <phoneticPr fontId="4"/>
  </si>
  <si>
    <t>2019.9.14-15</t>
    <phoneticPr fontId="4"/>
  </si>
  <si>
    <t>2021.10.29-30</t>
    <phoneticPr fontId="4"/>
  </si>
  <si>
    <t>2023.01.21-29</t>
    <phoneticPr fontId="4"/>
  </si>
  <si>
    <t>※日本臨床動作学会主催研修会のポイントは、C-1、C-2、C-3の合計</t>
    <rPh sb="1" eb="9">
      <t>ニホンリンス</t>
    </rPh>
    <rPh sb="9" eb="14">
      <t>シュサイ</t>
    </rPh>
    <rPh sb="24" eb="28">
      <t>シュサイ</t>
    </rPh>
    <rPh sb="33" eb="35">
      <t>ゴウケイ</t>
    </rPh>
    <phoneticPr fontId="4"/>
  </si>
  <si>
    <t>2008.08.23-24</t>
    <phoneticPr fontId="4"/>
  </si>
  <si>
    <t>-</t>
  </si>
  <si>
    <t>講師のみ。資格者研修会参加で代替可</t>
    <rPh sb="0" eb="3">
      <t>シカクシャ</t>
    </rPh>
    <rPh sb="3" eb="6">
      <t>ケンシュウカイ</t>
    </rPh>
    <rPh sb="6" eb="8">
      <t>サンカ</t>
    </rPh>
    <rPh sb="9" eb="11">
      <t>ダイタイ</t>
    </rPh>
    <rPh sb="11" eb="12">
      <t>カ</t>
    </rPh>
    <phoneticPr fontId="4"/>
  </si>
  <si>
    <t>兼臨床動作学講師研修会</t>
    <phoneticPr fontId="4"/>
  </si>
  <si>
    <t>臨床動作学講師：10</t>
    <rPh sb="0" eb="4">
      <t>リンショウドウ</t>
    </rPh>
    <rPh sb="4" eb="5">
      <t xml:space="preserve">ガク </t>
    </rPh>
    <rPh sb="5" eb="6">
      <t xml:space="preserve">コウシ </t>
    </rPh>
    <phoneticPr fontId="4"/>
  </si>
  <si>
    <t>臨床動作学講師：50</t>
    <rPh sb="0" eb="4">
      <t>リンショウドウ</t>
    </rPh>
    <rPh sb="4" eb="5">
      <t xml:space="preserve">ガク </t>
    </rPh>
    <rPh sb="5" eb="7">
      <t xml:space="preserve">コウシ </t>
    </rPh>
    <phoneticPr fontId="4"/>
  </si>
  <si>
    <t>臨床動作学講師：10</t>
    <rPh sb="0" eb="4">
      <t xml:space="preserve">リンショウドウサガク </t>
    </rPh>
    <rPh sb="4" eb="5">
      <t xml:space="preserve">ガク </t>
    </rPh>
    <rPh sb="5" eb="7">
      <t xml:space="preserve">コウシ </t>
    </rPh>
    <phoneticPr fontId="4"/>
  </si>
  <si>
    <t>臨床動作学講師の場合</t>
    <rPh sb="0" eb="7">
      <t>リンショウドウ</t>
    </rPh>
    <rPh sb="8" eb="10">
      <t>バアイ</t>
    </rPh>
    <phoneticPr fontId="4"/>
  </si>
  <si>
    <t>必要 
ポイント</t>
    <phoneticPr fontId="4"/>
  </si>
  <si>
    <t>取得
ポイント</t>
    <phoneticPr fontId="4"/>
  </si>
  <si>
    <t>可否</t>
    <phoneticPr fontId="4"/>
  </si>
  <si>
    <t>指導者研修</t>
    <rPh sb="0" eb="3">
      <t>シドウ</t>
    </rPh>
    <rPh sb="3" eb="5">
      <t>ケンシュウ</t>
    </rPh>
    <phoneticPr fontId="4"/>
  </si>
  <si>
    <t>資格者研修</t>
    <rPh sb="0" eb="3">
      <t>シカク</t>
    </rPh>
    <rPh sb="3" eb="5">
      <t>ケンシュウ</t>
    </rPh>
    <phoneticPr fontId="4"/>
  </si>
  <si>
    <t>1回出席</t>
    <rPh sb="1" eb="2">
      <t>カイ</t>
    </rPh>
    <rPh sb="2" eb="4">
      <t>シュッセキ</t>
    </rPh>
    <phoneticPr fontId="4"/>
  </si>
  <si>
    <t>３回出席</t>
    <phoneticPr fontId="4"/>
  </si>
  <si>
    <t>認定申請資格</t>
    <rPh sb="0" eb="2">
      <t>ニンテイ</t>
    </rPh>
    <rPh sb="2" eb="4">
      <t>シンセイ</t>
    </rPh>
    <rPh sb="4" eb="6">
      <t>シカク</t>
    </rPh>
    <phoneticPr fontId="4"/>
  </si>
  <si>
    <t>更新申請資格</t>
    <rPh sb="0" eb="2">
      <t>コウセィ</t>
    </rPh>
    <rPh sb="2" eb="4">
      <t>シンセイ</t>
    </rPh>
    <rPh sb="4" eb="6">
      <t>シカク</t>
    </rPh>
    <phoneticPr fontId="4"/>
  </si>
  <si>
    <t>西暦　　　　　年　　　月　　　日</t>
    <rPh sb="0" eb="2">
      <t>セイレキ</t>
    </rPh>
    <rPh sb="7" eb="8">
      <t>ネン</t>
    </rPh>
    <rPh sb="11" eb="12">
      <t>ガツ</t>
    </rPh>
    <rPh sb="15" eb="16">
      <t>ニチ</t>
    </rPh>
    <phoneticPr fontId="4"/>
  </si>
  <si>
    <t>　現在</t>
    <phoneticPr fontId="4"/>
  </si>
  <si>
    <t>　氏　名　　　　　　　　　　　　　　　　　　　　　</t>
    <rPh sb="1" eb="2">
      <t>シ</t>
    </rPh>
    <rPh sb="3" eb="4">
      <t>ナ</t>
    </rPh>
    <phoneticPr fontId="4"/>
  </si>
  <si>
    <t>氏　名　　　　　　　　　　　　　　　　　　　　</t>
    <rPh sb="0" eb="1">
      <t>シ</t>
    </rPh>
    <rPh sb="2" eb="3">
      <t>ナ</t>
    </rPh>
    <phoneticPr fontId="4"/>
  </si>
  <si>
    <t>　　氏　名　　　　　　　　　　　　　　　　　　　　</t>
    <rPh sb="2" eb="3">
      <t>シ</t>
    </rPh>
    <rPh sb="4" eb="5">
      <t>ナ</t>
    </rPh>
    <phoneticPr fontId="4"/>
  </si>
  <si>
    <t>氏　名　　　　　　　　　　　　　　　　　　　　　　　</t>
    <rPh sb="0" eb="1">
      <t>シ</t>
    </rPh>
    <rPh sb="2" eb="3">
      <t>ナ</t>
    </rPh>
    <phoneticPr fontId="4"/>
  </si>
  <si>
    <t>氏　名　　　　　　　　　　　　　　　　　　　</t>
    <rPh sb="0" eb="1">
      <t>シ</t>
    </rPh>
    <rPh sb="2" eb="3">
      <t>ナ</t>
    </rPh>
    <phoneticPr fontId="4"/>
  </si>
  <si>
    <t>氏　名　　　　　　　　　　　　　　　　　　　</t>
    <phoneticPr fontId="4"/>
  </si>
  <si>
    <t>第10回臨床動作学講師研修会</t>
    <rPh sb="0" eb="1">
      <t>ダイ</t>
    </rPh>
    <rPh sb="3" eb="4">
      <t>カイ</t>
    </rPh>
    <rPh sb="4" eb="6">
      <t>リンショウ</t>
    </rPh>
    <rPh sb="6" eb="8">
      <t>ドウサ</t>
    </rPh>
    <rPh sb="8" eb="9">
      <t>ガク</t>
    </rPh>
    <rPh sb="9" eb="11">
      <t>コウシ</t>
    </rPh>
    <rPh sb="11" eb="14">
      <t>ケンシュウカイ</t>
    </rPh>
    <phoneticPr fontId="4"/>
  </si>
  <si>
    <t>公認心理師
臨床心理士</t>
    <rPh sb="0" eb="4">
      <t>コウニンシンリ</t>
    </rPh>
    <rPh sb="4" eb="5">
      <t>s</t>
    </rPh>
    <rPh sb="5" eb="7">
      <t>リンショウ</t>
    </rPh>
    <rPh sb="7" eb="10">
      <t>シンリシ</t>
    </rPh>
    <phoneticPr fontId="4"/>
  </si>
  <si>
    <t>個人スーパービジョン</t>
    <rPh sb="0" eb="2">
      <t>コジn</t>
    </rPh>
    <phoneticPr fontId="4"/>
  </si>
  <si>
    <t xml:space="preserve"> 指導的役割</t>
    <rPh sb="1" eb="3">
      <t>シドウ</t>
    </rPh>
    <rPh sb="3" eb="4">
      <t>コウシテキ</t>
    </rPh>
    <rPh sb="4" eb="6">
      <t>ヤクワリ</t>
    </rPh>
    <phoneticPr fontId="4"/>
  </si>
  <si>
    <t>第43回研修会</t>
    <rPh sb="3" eb="4">
      <t>カイ</t>
    </rPh>
    <rPh sb="4" eb="7">
      <t>k</t>
    </rPh>
    <phoneticPr fontId="4"/>
  </si>
  <si>
    <t>九州産業大学 (福岡県)</t>
    <phoneticPr fontId="4"/>
  </si>
  <si>
    <t>第25回資格者研修会</t>
    <rPh sb="3" eb="4">
      <t>カイ</t>
    </rPh>
    <rPh sb="4" eb="7">
      <t>シカクシャ</t>
    </rPh>
    <rPh sb="9" eb="10">
      <t>カイ</t>
    </rPh>
    <phoneticPr fontId="4"/>
  </si>
  <si>
    <t>2024.03.02-03</t>
    <phoneticPr fontId="4"/>
  </si>
  <si>
    <t>東京淑徳大学（東京）</t>
    <rPh sb="0" eb="2">
      <t>トウキョウ</t>
    </rPh>
    <rPh sb="2" eb="4">
      <t>シュクトク</t>
    </rPh>
    <rPh sb="4" eb="6">
      <t>ダイガク</t>
    </rPh>
    <rPh sb="7" eb="9">
      <t>トウキョウ</t>
    </rPh>
    <phoneticPr fontId="4"/>
  </si>
  <si>
    <t>講師補助</t>
    <rPh sb="0" eb="4">
      <t>コウセィ</t>
    </rPh>
    <phoneticPr fontId="4"/>
  </si>
  <si>
    <t>指導者研修
ポイント</t>
    <rPh sb="0" eb="2">
      <t>シドウ</t>
    </rPh>
    <rPh sb="2" eb="3">
      <t>sh</t>
    </rPh>
    <rPh sb="3" eb="5">
      <t>ケンシュウ</t>
    </rPh>
    <rPh sb="5" eb="6">
      <t>ジカn</t>
    </rPh>
    <phoneticPr fontId="4"/>
  </si>
  <si>
    <t>講師補助
ポイント</t>
    <rPh sb="0" eb="4">
      <t>コウセィ</t>
    </rPh>
    <rPh sb="4" eb="5">
      <t>ジカn</t>
    </rPh>
    <phoneticPr fontId="4"/>
  </si>
  <si>
    <t>研修的
指導補助</t>
    <rPh sb="0" eb="5">
      <t>ケンシュウテキス</t>
    </rPh>
    <rPh sb="6" eb="8">
      <t>ホゼィオ</t>
    </rPh>
    <phoneticPr fontId="4"/>
  </si>
  <si>
    <t>研修的
指導補助</t>
    <rPh sb="0" eb="7">
      <t>ケンシュウ</t>
    </rPh>
    <phoneticPr fontId="4"/>
  </si>
  <si>
    <t>常葉大学（静岡県）</t>
    <rPh sb="0" eb="1">
      <t>ツネ</t>
    </rPh>
    <rPh sb="1" eb="2">
      <t>🦷</t>
    </rPh>
    <rPh sb="2" eb="3">
      <t>ダイフガ</t>
    </rPh>
    <rPh sb="5" eb="8">
      <t>シズオカ</t>
    </rPh>
    <phoneticPr fontId="4"/>
  </si>
  <si>
    <t>中級</t>
    <rPh sb="0" eb="2">
      <t>チュウ</t>
    </rPh>
    <phoneticPr fontId="4"/>
  </si>
  <si>
    <t>研修実績</t>
    <rPh sb="2" eb="4">
      <t>ジッセキ</t>
    </rPh>
    <phoneticPr fontId="4"/>
  </si>
  <si>
    <t>各コース（初級・中級・上級）での
指導者研修としての研修実績</t>
    <rPh sb="8" eb="13">
      <t>シドウス</t>
    </rPh>
    <phoneticPr fontId="4"/>
  </si>
  <si>
    <t>認定動作士：30
臨床動作士：50</t>
    <rPh sb="0" eb="5">
      <t>ニンテイ</t>
    </rPh>
    <phoneticPr fontId="4"/>
  </si>
  <si>
    <t>必要実績</t>
    <rPh sb="0" eb="2">
      <t>ヒツヨウジョウク</t>
    </rPh>
    <rPh sb="2" eb="4">
      <t>ジッセキ</t>
    </rPh>
    <phoneticPr fontId="4"/>
  </si>
  <si>
    <t>指導的役割回数</t>
    <rPh sb="0" eb="3">
      <t>シドウテキ</t>
    </rPh>
    <rPh sb="3" eb="5">
      <t>ヤクワリ</t>
    </rPh>
    <rPh sb="5" eb="7">
      <t>カイスウ</t>
    </rPh>
    <phoneticPr fontId="4"/>
  </si>
  <si>
    <t>指導者研修回数</t>
    <rPh sb="0" eb="7">
      <t>シドウ</t>
    </rPh>
    <phoneticPr fontId="4"/>
  </si>
  <si>
    <t>講師補助回数</t>
    <rPh sb="0" eb="6">
      <t>コウシホ</t>
    </rPh>
    <phoneticPr fontId="4"/>
  </si>
  <si>
    <t>　　氏　名　　         　　　　　　　　　　　　　　　　　　　　　</t>
    <rPh sb="2" eb="3">
      <t>シ</t>
    </rPh>
    <rPh sb="4" eb="5">
      <t>ナ</t>
    </rPh>
    <phoneticPr fontId="4"/>
  </si>
  <si>
    <t>指導者研修回数</t>
    <rPh sb="0" eb="5">
      <t>シドウシャケンシュウ</t>
    </rPh>
    <rPh sb="5" eb="7">
      <t>カイスウ</t>
    </rPh>
    <phoneticPr fontId="4"/>
  </si>
  <si>
    <t>3回のうち2回は代替可</t>
    <rPh sb="1" eb="2">
      <t>カイ</t>
    </rPh>
    <rPh sb="6" eb="7">
      <t>カイ</t>
    </rPh>
    <rPh sb="8" eb="11">
      <t>ダイタイカノ</t>
    </rPh>
    <phoneticPr fontId="4"/>
  </si>
  <si>
    <t>実績</t>
    <rPh sb="0" eb="2">
      <t>ジッセキ</t>
    </rPh>
    <phoneticPr fontId="4"/>
  </si>
  <si>
    <t>第44回研修会</t>
    <rPh sb="0" eb="1">
      <t xml:space="preserve">ダイ </t>
    </rPh>
    <rPh sb="3" eb="4">
      <t xml:space="preserve">カイ </t>
    </rPh>
    <rPh sb="4" eb="7">
      <t xml:space="preserve">ケンシュウカイ </t>
    </rPh>
    <phoneticPr fontId="4"/>
  </si>
  <si>
    <t>2024.2.11.-12.</t>
    <phoneticPr fontId="4"/>
  </si>
  <si>
    <t>Zoom会議室　医療創生大学</t>
    <rPh sb="0" eb="3">
      <t>ズーム</t>
    </rPh>
    <rPh sb="8" eb="14">
      <t xml:space="preserve">イリョウソウセイダイガク </t>
    </rPh>
    <phoneticPr fontId="4"/>
  </si>
  <si>
    <t>2024.9.1.</t>
    <phoneticPr fontId="4"/>
  </si>
  <si>
    <t>第26回資格者研修会</t>
    <rPh sb="0" eb="1">
      <t xml:space="preserve">ダイ </t>
    </rPh>
    <rPh sb="3" eb="4">
      <t xml:space="preserve">カイ </t>
    </rPh>
    <rPh sb="4" eb="10">
      <t xml:space="preserve">シカクシャケンシュウカイ </t>
    </rPh>
    <phoneticPr fontId="4"/>
  </si>
  <si>
    <t>2025.03.22-23</t>
    <phoneticPr fontId="4"/>
  </si>
  <si>
    <t>ウィンクあいち</t>
    <phoneticPr fontId="4"/>
  </si>
  <si>
    <t>2023.11.11-12</t>
    <phoneticPr fontId="4"/>
  </si>
  <si>
    <t>資格者研修会・講師研修会</t>
    <rPh sb="0" eb="3">
      <t>シカクシャ</t>
    </rPh>
    <rPh sb="3" eb="6">
      <t>ケンシュウカイ</t>
    </rPh>
    <rPh sb="7" eb="12">
      <t>コウシケンシュウカイ</t>
    </rPh>
    <phoneticPr fontId="4"/>
  </si>
  <si>
    <t>公認心理師・臨床心理士
・心理リハSV（技法20）</t>
    <rPh sb="0" eb="4">
      <t>コウニンシンリ</t>
    </rPh>
    <rPh sb="4" eb="5">
      <t>s</t>
    </rPh>
    <rPh sb="6" eb="10">
      <t>リンショウ</t>
    </rPh>
    <rPh sb="10" eb="11">
      <t>ギホ</t>
    </rPh>
    <rPh sb="13" eb="15">
      <t/>
    </rPh>
    <rPh sb="20" eb="22">
      <t>ギホウ</t>
    </rPh>
    <phoneticPr fontId="4"/>
  </si>
  <si>
    <t>　※太線で囲まれている欄に記入もしくは☑を入れてください。</t>
    <rPh sb="13" eb="15">
      <t>キニュウ</t>
    </rPh>
    <phoneticPr fontId="4"/>
  </si>
  <si>
    <t>資格者研修会
・講師研修会
および
代替研修機会</t>
    <rPh sb="8" eb="13">
      <t>コウシケンシュウカイ</t>
    </rPh>
    <phoneticPr fontId="4"/>
  </si>
  <si>
    <t>第45回研修会</t>
    <rPh sb="3" eb="4">
      <t>カイ</t>
    </rPh>
    <rPh sb="4" eb="7">
      <t>k</t>
    </rPh>
    <phoneticPr fontId="4"/>
  </si>
  <si>
    <t>第46回研修会</t>
    <rPh sb="0" eb="1">
      <t xml:space="preserve">ダイ </t>
    </rPh>
    <rPh sb="3" eb="4">
      <t xml:space="preserve">カイ </t>
    </rPh>
    <rPh sb="4" eb="7">
      <t xml:space="preserve">ケンシュウカイ </t>
    </rPh>
    <phoneticPr fontId="4"/>
  </si>
  <si>
    <t>2024.11.30-12.01</t>
    <phoneticPr fontId="4"/>
  </si>
  <si>
    <t>2024.9.29</t>
    <phoneticPr fontId="4"/>
  </si>
  <si>
    <t>第11回臨床動作学講師研修会</t>
    <rPh sb="0" eb="1">
      <t>ダイ</t>
    </rPh>
    <rPh sb="3" eb="4">
      <t>カイ</t>
    </rPh>
    <rPh sb="4" eb="6">
      <t>リンショウ</t>
    </rPh>
    <rPh sb="6" eb="8">
      <t>ドウサ</t>
    </rPh>
    <rPh sb="8" eb="9">
      <t>ガク</t>
    </rPh>
    <rPh sb="9" eb="11">
      <t>コウシ</t>
    </rPh>
    <rPh sb="11" eb="14">
      <t>ケンシュウカイ</t>
    </rPh>
    <phoneticPr fontId="4"/>
  </si>
  <si>
    <t>2025.10.25.-26</t>
    <phoneticPr fontId="4"/>
  </si>
  <si>
    <t>2023.07.15.-16</t>
    <phoneticPr fontId="4"/>
  </si>
  <si>
    <t>第27回資格者研修会</t>
    <rPh sb="0" eb="1">
      <t xml:space="preserve">ダイ </t>
    </rPh>
    <rPh sb="3" eb="4">
      <t xml:space="preserve">カイ </t>
    </rPh>
    <rPh sb="4" eb="10">
      <t xml:space="preserve">シカクシャケンシュウカイ </t>
    </rPh>
    <phoneticPr fontId="4"/>
  </si>
  <si>
    <t>2026.02.14.-15.</t>
    <phoneticPr fontId="4"/>
  </si>
  <si>
    <t>第01回学術大会</t>
    <rPh sb="4" eb="6">
      <t>ガクジュツ</t>
    </rPh>
    <phoneticPr fontId="4"/>
  </si>
  <si>
    <t>第02回学術大会</t>
    <rPh sb="4" eb="6">
      <t>ガクジュツ</t>
    </rPh>
    <phoneticPr fontId="4"/>
  </si>
  <si>
    <t>第03回学術大会</t>
    <rPh sb="4" eb="6">
      <t>ガクジュツ</t>
    </rPh>
    <phoneticPr fontId="4"/>
  </si>
  <si>
    <t>第04回学術大会</t>
    <rPh sb="4" eb="6">
      <t>ガクジュツ</t>
    </rPh>
    <phoneticPr fontId="4"/>
  </si>
  <si>
    <t>第05回学術大会</t>
    <rPh sb="4" eb="6">
      <t>ガクジュツ</t>
    </rPh>
    <phoneticPr fontId="4"/>
  </si>
  <si>
    <t>第06回学術大会</t>
    <rPh sb="4" eb="6">
      <t>ガクジュツ</t>
    </rPh>
    <phoneticPr fontId="4"/>
  </si>
  <si>
    <t>第07回学術大会</t>
    <rPh sb="4" eb="6">
      <t>ガクジュツ</t>
    </rPh>
    <phoneticPr fontId="4"/>
  </si>
  <si>
    <t>第08回学術大会</t>
    <rPh sb="4" eb="6">
      <t>ガクジュツ</t>
    </rPh>
    <phoneticPr fontId="4"/>
  </si>
  <si>
    <t>第09回学術大会</t>
    <rPh sb="4" eb="6">
      <t>ガクジュツ</t>
    </rPh>
    <phoneticPr fontId="4"/>
  </si>
  <si>
    <t>第10回学術大会</t>
    <rPh sb="4" eb="6">
      <t>ガクジュツ</t>
    </rPh>
    <phoneticPr fontId="4"/>
  </si>
  <si>
    <t>第11回学術大会</t>
    <rPh sb="4" eb="6">
      <t>ガクジュツ</t>
    </rPh>
    <phoneticPr fontId="4"/>
  </si>
  <si>
    <t>第12回学術大会</t>
    <rPh sb="4" eb="6">
      <t>ガクジュツ</t>
    </rPh>
    <phoneticPr fontId="4"/>
  </si>
  <si>
    <t>第13回学術大会</t>
    <rPh sb="4" eb="6">
      <t>ガクジュツ</t>
    </rPh>
    <phoneticPr fontId="4"/>
  </si>
  <si>
    <t>第14回学術大会</t>
    <rPh sb="4" eb="6">
      <t>ガクジュツ</t>
    </rPh>
    <phoneticPr fontId="4"/>
  </si>
  <si>
    <t>第15回学術大会</t>
    <rPh sb="4" eb="6">
      <t>ガクジュツ</t>
    </rPh>
    <phoneticPr fontId="4"/>
  </si>
  <si>
    <t>第16回学術大会</t>
    <rPh sb="4" eb="6">
      <t>ガクジュツ</t>
    </rPh>
    <phoneticPr fontId="4"/>
  </si>
  <si>
    <t>第17回学術大会</t>
    <rPh sb="4" eb="6">
      <t>ガクジュツ</t>
    </rPh>
    <phoneticPr fontId="4"/>
  </si>
  <si>
    <t>第18回学術大会</t>
    <rPh sb="4" eb="6">
      <t>ガクジュツ</t>
    </rPh>
    <phoneticPr fontId="4"/>
  </si>
  <si>
    <t>第19回学術大会</t>
    <rPh sb="4" eb="6">
      <t>ガクジュツ</t>
    </rPh>
    <phoneticPr fontId="4"/>
  </si>
  <si>
    <t>第20回学術大会</t>
    <rPh sb="4" eb="6">
      <t>ガクジュツ</t>
    </rPh>
    <phoneticPr fontId="4"/>
  </si>
  <si>
    <t>第21回学術大会</t>
    <rPh sb="4" eb="6">
      <t>ガクジュツ</t>
    </rPh>
    <phoneticPr fontId="4"/>
  </si>
  <si>
    <t>第22回学術大会</t>
    <rPh sb="4" eb="6">
      <t>ガクジュツ</t>
    </rPh>
    <phoneticPr fontId="4"/>
  </si>
  <si>
    <t>第23回学術大会</t>
    <rPh sb="4" eb="6">
      <t>ガクジュツ</t>
    </rPh>
    <phoneticPr fontId="4"/>
  </si>
  <si>
    <t>第24回学術大会</t>
    <rPh sb="4" eb="6">
      <t>ガクジュツ</t>
    </rPh>
    <phoneticPr fontId="4"/>
  </si>
  <si>
    <t>第25回学術大会</t>
    <rPh sb="4" eb="6">
      <t>ガクジュツ</t>
    </rPh>
    <phoneticPr fontId="4"/>
  </si>
  <si>
    <t>第26回学術大会</t>
    <rPh sb="4" eb="6">
      <t>ガクジュツ</t>
    </rPh>
    <phoneticPr fontId="4"/>
  </si>
  <si>
    <t>第27回学術大会</t>
    <rPh sb="4" eb="6">
      <t>ガクジュツ</t>
    </rPh>
    <phoneticPr fontId="4"/>
  </si>
  <si>
    <t>第28回学術大会</t>
    <rPh sb="4" eb="6">
      <t>ガクジュツ</t>
    </rPh>
    <phoneticPr fontId="4"/>
  </si>
  <si>
    <t>第29回学術大会</t>
    <rPh sb="4" eb="6">
      <t>ガクジュツ</t>
    </rPh>
    <phoneticPr fontId="4"/>
  </si>
  <si>
    <t>第30回学術大会</t>
    <rPh sb="4" eb="6">
      <t>ガクジュツ</t>
    </rPh>
    <phoneticPr fontId="4"/>
  </si>
  <si>
    <t>第31回学術大会</t>
    <rPh sb="4" eb="6">
      <t>ガクジュツ</t>
    </rPh>
    <phoneticPr fontId="4"/>
  </si>
  <si>
    <t>第32回学術大会</t>
    <rPh sb="4" eb="6">
      <t>ガクジュツ</t>
    </rPh>
    <phoneticPr fontId="4"/>
  </si>
  <si>
    <t>第33回学術大会</t>
    <rPh sb="4" eb="6">
      <t>ガクジュツ</t>
    </rPh>
    <phoneticPr fontId="4"/>
  </si>
  <si>
    <t>2025.9.12-13</t>
    <phoneticPr fontId="4"/>
  </si>
  <si>
    <t>九州大学 伊都キャンパス（福岡県）</t>
    <rPh sb="0" eb="1">
      <t>キュウシュウ</t>
    </rPh>
    <rPh sb="13" eb="16">
      <t>フクオカケン</t>
    </rPh>
    <phoneticPr fontId="4"/>
  </si>
  <si>
    <t>淑徳大学東京キャンパス（東京都）</t>
    <rPh sb="12" eb="15">
      <t>トウキョウト</t>
    </rPh>
    <phoneticPr fontId="4"/>
  </si>
  <si>
    <t>学術大会参加</t>
  </si>
  <si>
    <t>2025.9.13.-14</t>
    <phoneticPr fontId="4"/>
  </si>
  <si>
    <t>淑徳大学東京キャンパス(東京）</t>
    <rPh sb="12" eb="14">
      <t xml:space="preserve">トウキョウ </t>
    </rPh>
    <phoneticPr fontId="4"/>
  </si>
  <si>
    <t>針塚 進 他</t>
    <rPh sb="0" eb="4">
      <t xml:space="preserve">ハリヅカススム </t>
    </rPh>
    <rPh sb="5" eb="6">
      <t xml:space="preserve">ホカ </t>
    </rPh>
    <phoneticPr fontId="4"/>
  </si>
  <si>
    <t>九州産業大学（福岡県）</t>
    <rPh sb="0" eb="6">
      <t xml:space="preserve">キュウシュウサンギョウダイガク </t>
    </rPh>
    <phoneticPr fontId="4"/>
  </si>
  <si>
    <t>研修実績表・学会主催研修会</t>
    <rPh sb="0" eb="2">
      <t>ケンシュウ</t>
    </rPh>
    <rPh sb="2" eb="5">
      <t>ジッセキヒョウ</t>
    </rPh>
    <rPh sb="6" eb="13">
      <t xml:space="preserve">ガッカイシュサイケンシュウカイ </t>
    </rPh>
    <phoneticPr fontId="4"/>
  </si>
  <si>
    <t xml:space="preserve">講師名
</t>
    <rPh sb="0" eb="2">
      <t>コウシ</t>
    </rPh>
    <rPh sb="2" eb="3">
      <t xml:space="preserve">メイ </t>
    </rPh>
    <phoneticPr fontId="4"/>
  </si>
  <si>
    <t>研修実績表・資格者研修会</t>
    <rPh sb="0" eb="2">
      <t>ケンシュウ</t>
    </rPh>
    <rPh sb="2" eb="5">
      <t>ジッセキヒョウ</t>
    </rPh>
    <rPh sb="6" eb="9">
      <t xml:space="preserve">シカクシャ </t>
    </rPh>
    <rPh sb="9" eb="12">
      <t xml:space="preserve">ケンシュウカイ </t>
    </rPh>
    <phoneticPr fontId="4"/>
  </si>
  <si>
    <t>研修実績表・講師研修会</t>
    <rPh sb="0" eb="2">
      <t>ケンシュウ</t>
    </rPh>
    <rPh sb="2" eb="5">
      <t>ジッセキヒョウ</t>
    </rPh>
    <rPh sb="6" eb="11">
      <t xml:space="preserve">コウシケンシュウカイ </t>
    </rPh>
    <phoneticPr fontId="4"/>
  </si>
  <si>
    <t>研修実績表・認定短期研修会</t>
    <rPh sb="0" eb="2">
      <t>ケンシュウ</t>
    </rPh>
    <rPh sb="2" eb="5">
      <t>ジッセキヒョウ</t>
    </rPh>
    <rPh sb="6" eb="10">
      <t xml:space="preserve">ニンテイタンキ </t>
    </rPh>
    <rPh sb="10" eb="13">
      <t xml:space="preserve">ケンシュウカイ </t>
    </rPh>
    <phoneticPr fontId="4"/>
  </si>
  <si>
    <t>研修実績表・他学会の認定研修会</t>
    <rPh sb="0" eb="2">
      <t>ケンシュウ</t>
    </rPh>
    <rPh sb="2" eb="5">
      <t>ジッセキヒョウ</t>
    </rPh>
    <rPh sb="6" eb="9">
      <t xml:space="preserve">タガッカイ </t>
    </rPh>
    <rPh sb="10" eb="12">
      <t xml:space="preserve">ニンテイ </t>
    </rPh>
    <rPh sb="12" eb="15">
      <t xml:space="preserve">ケンシュウカイ </t>
    </rPh>
    <phoneticPr fontId="4"/>
  </si>
  <si>
    <t>研修実績表・認定継続研修会</t>
    <rPh sb="0" eb="2">
      <t>ケンシュウ</t>
    </rPh>
    <rPh sb="2" eb="5">
      <t>ジッセキヒョウ</t>
    </rPh>
    <rPh sb="6" eb="13">
      <t xml:space="preserve">ニンテイケイゾクケンシュウカイ </t>
    </rPh>
    <phoneticPr fontId="4"/>
  </si>
  <si>
    <t>・</t>
    <phoneticPr fontId="4"/>
  </si>
  <si>
    <t>研修実績表・個人SV,認定課程,論文•著書</t>
    <rPh sb="0" eb="2">
      <t>ケンシュウ</t>
    </rPh>
    <rPh sb="2" eb="5">
      <t>ジッセキヒョウ</t>
    </rPh>
    <rPh sb="6" eb="8">
      <t xml:space="preserve">コジン </t>
    </rPh>
    <rPh sb="11" eb="15">
      <t xml:space="preserve">ニンテイカテイ </t>
    </rPh>
    <rPh sb="16" eb="21">
      <t xml:space="preserve">ロンブンチョショ </t>
    </rPh>
    <phoneticPr fontId="4"/>
  </si>
  <si>
    <t>C-8</t>
    <phoneticPr fontId="4"/>
  </si>
  <si>
    <t>C-9</t>
    <phoneticPr fontId="4"/>
  </si>
  <si>
    <t>C-10</t>
    <phoneticPr fontId="4"/>
  </si>
  <si>
    <t>2025.12.6.-7</t>
    <phoneticPr fontId="4"/>
  </si>
  <si>
    <t>第47回研修会</t>
    <rPh sb="0" eb="1">
      <t xml:space="preserve">ダイ４７カイ </t>
    </rPh>
    <rPh sb="4" eb="7">
      <t xml:space="preserve">ケンシュウカイ </t>
    </rPh>
    <phoneticPr fontId="4"/>
  </si>
  <si>
    <t>L&amp;Lホテルセンリュウ（長崎県）</t>
    <phoneticPr fontId="4"/>
  </si>
  <si>
    <t>　※上限を20ポイントとする</t>
    <phoneticPr fontId="4"/>
  </si>
  <si>
    <t>　※太線で囲まれている欄に必要事項を記入してください</t>
    <rPh sb="2" eb="4">
      <t>フトセン</t>
    </rPh>
    <rPh sb="5" eb="6">
      <t>カコ</t>
    </rPh>
    <rPh sb="11" eb="12">
      <t>ラン</t>
    </rPh>
    <phoneticPr fontId="4"/>
  </si>
  <si>
    <t>　※太線で囲まれている欄に必要事項を記入してください</t>
    <phoneticPr fontId="4"/>
  </si>
  <si>
    <t>　※参加した研修会の文頭欄（A列）と技法コース欄（H～J列）に☑を入れてください</t>
    <rPh sb="2" eb="4">
      <t>サンカ</t>
    </rPh>
    <rPh sb="6" eb="9">
      <t>ケンシュウカイ</t>
    </rPh>
    <rPh sb="10" eb="12">
      <t>ブントウ</t>
    </rPh>
    <rPh sb="12" eb="13">
      <t>ラン</t>
    </rPh>
    <rPh sb="15" eb="16">
      <t>レツ</t>
    </rPh>
    <rPh sb="18" eb="20">
      <t xml:space="preserve">ギホウ </t>
    </rPh>
    <rPh sb="23" eb="24">
      <t>ラン</t>
    </rPh>
    <rPh sb="28" eb="29">
      <t>レツ</t>
    </rPh>
    <rPh sb="33" eb="34">
      <t>イ</t>
    </rPh>
    <phoneticPr fontId="4"/>
  </si>
  <si>
    <t>　※参加した研修会の文頭欄（A列）に☑を入れてください　</t>
    <rPh sb="2" eb="4">
      <t>サンカ</t>
    </rPh>
    <rPh sb="6" eb="9">
      <t>ケンシュウカイ</t>
    </rPh>
    <rPh sb="10" eb="12">
      <t>ブントウ</t>
    </rPh>
    <rPh sb="12" eb="13">
      <t>ラン</t>
    </rPh>
    <rPh sb="15" eb="16">
      <t>レツ</t>
    </rPh>
    <rPh sb="20" eb="21">
      <t>イ</t>
    </rPh>
    <phoneticPr fontId="4"/>
  </si>
  <si>
    <t>　※指導的役割を取られた場合は、H列にも☑を入れてください</t>
    <rPh sb="2" eb="7">
      <t>シドウテキヤクワリ</t>
    </rPh>
    <rPh sb="8" eb="9">
      <t>ト</t>
    </rPh>
    <rPh sb="12" eb="14">
      <t>バアイ</t>
    </rPh>
    <rPh sb="17" eb="18">
      <t>レツ</t>
    </rPh>
    <phoneticPr fontId="4"/>
  </si>
  <si>
    <t>　※参加した研修会の文頭欄（A列）に☑を入れてください</t>
    <phoneticPr fontId="4"/>
  </si>
  <si>
    <t>　※指導的役割を取られた場合は、H列にも☑を入れてください</t>
    <phoneticPr fontId="4"/>
  </si>
  <si>
    <t>　※参加した研修機会の文頭欄（A列）、参加した技法コース欄（I～L列）に☑を入れてください</t>
    <rPh sb="23" eb="25">
      <t xml:space="preserve">ギホウ </t>
    </rPh>
    <phoneticPr fontId="4"/>
  </si>
  <si>
    <t>研修実績集計表（資格認定申請用）</t>
    <rPh sb="0" eb="2">
      <t>ケンシュウ</t>
    </rPh>
    <rPh sb="2" eb="4">
      <t>ジッセキ</t>
    </rPh>
    <rPh sb="4" eb="7">
      <t>シュウケイヒョウ</t>
    </rPh>
    <rPh sb="8" eb="12">
      <t>シカク</t>
    </rPh>
    <rPh sb="12" eb="14">
      <t>シンセイ</t>
    </rPh>
    <rPh sb="14" eb="15">
      <t xml:space="preserve">ヨウ </t>
    </rPh>
    <phoneticPr fontId="4"/>
  </si>
  <si>
    <t>資格認定申請用 研修実績集計表</t>
    <rPh sb="0" eb="6">
      <t xml:space="preserve">シカクニンテイシンセイ </t>
    </rPh>
    <rPh sb="6" eb="7">
      <t xml:space="preserve">ヨウ </t>
    </rPh>
    <rPh sb="8" eb="10">
      <t>ケンシュウ</t>
    </rPh>
    <rPh sb="10" eb="12">
      <t>ジッセキヒョウ</t>
    </rPh>
    <rPh sb="12" eb="15">
      <t xml:space="preserve">シュウケイヒョウ </t>
    </rPh>
    <phoneticPr fontId="4"/>
  </si>
  <si>
    <t>更新申請用 研修実績集計表</t>
    <rPh sb="0" eb="5">
      <t xml:space="preserve">コウシンシンセイヨウ </t>
    </rPh>
    <rPh sb="6" eb="8">
      <t>ケンシュウ</t>
    </rPh>
    <rPh sb="8" eb="10">
      <t>ジッセキヒョウ</t>
    </rPh>
    <rPh sb="10" eb="13">
      <t xml:space="preserve">シュウケイヒョウ </t>
    </rPh>
    <phoneticPr fontId="4"/>
  </si>
  <si>
    <t>認定動作士不要</t>
    <rPh sb="0" eb="7">
      <t>ニンテイ</t>
    </rPh>
    <phoneticPr fontId="4"/>
  </si>
  <si>
    <t>　※参加した研修機会の文頭欄（A列）、参加した技法コース欄（H～K列）に☑を入れてください</t>
    <rPh sb="2" eb="4">
      <t>サンカ</t>
    </rPh>
    <rPh sb="6" eb="8">
      <t>ケンシュウ</t>
    </rPh>
    <rPh sb="8" eb="10">
      <t>キカイ</t>
    </rPh>
    <rPh sb="11" eb="13">
      <t>ブントウ</t>
    </rPh>
    <rPh sb="13" eb="14">
      <t>ラン</t>
    </rPh>
    <rPh sb="16" eb="17">
      <t>レツ</t>
    </rPh>
    <rPh sb="19" eb="21">
      <t>サンカ</t>
    </rPh>
    <rPh sb="23" eb="25">
      <t xml:space="preserve">ギホウ </t>
    </rPh>
    <rPh sb="28" eb="29">
      <t>ラン</t>
    </rPh>
    <rPh sb="33" eb="34">
      <t>レツ</t>
    </rPh>
    <phoneticPr fontId="4"/>
  </si>
  <si>
    <t>　※指導的役割を取られた場合は、K列にも☑を入れてください</t>
    <rPh sb="2" eb="7">
      <t>シドウテキヤクワリ</t>
    </rPh>
    <rPh sb="8" eb="9">
      <t>ト</t>
    </rPh>
    <rPh sb="12" eb="14">
      <t>バアイ</t>
    </rPh>
    <rPh sb="17" eb="18">
      <t>レツ</t>
    </rPh>
    <phoneticPr fontId="4"/>
  </si>
  <si>
    <t>　※指導者研修受講は、先頭、技法コース（指導者研修を受けたコース）、指導者研修(L列）の３箇所に☑を入れてください</t>
    <rPh sb="41" eb="42">
      <t xml:space="preserve">レツ </t>
    </rPh>
    <phoneticPr fontId="4"/>
  </si>
  <si>
    <r>
      <t>短期研修会</t>
    </r>
    <r>
      <rPr>
        <sz val="14"/>
        <rFont val="ＭＳ Ｐゴシック"/>
        <family val="2"/>
        <charset val="128"/>
      </rPr>
      <t>（日本臨床動作学会認定の「その他機関・団体（研究会）主催研修会」）</t>
    </r>
    <phoneticPr fontId="4"/>
  </si>
  <si>
    <t>　※参加した研修機会の文頭欄（A列）、参加した技法コース欄（H～K列）に☑を入れてください</t>
    <rPh sb="23" eb="25">
      <t xml:space="preserve">ギホウ </t>
    </rPh>
    <phoneticPr fontId="4"/>
  </si>
  <si>
    <t>研修実績表・学術大会参加及び諸発表の充当実績</t>
    <rPh sb="0" eb="2">
      <t>ケンシュウ</t>
    </rPh>
    <rPh sb="2" eb="5">
      <t>ジッセキヒョウ</t>
    </rPh>
    <rPh sb="8" eb="10">
      <t xml:space="preserve">タイカイ </t>
    </rPh>
    <rPh sb="10" eb="13">
      <t xml:space="preserve">サンカオヨビ </t>
    </rPh>
    <rPh sb="14" eb="17">
      <t xml:space="preserve">ショハッピョウ </t>
    </rPh>
    <rPh sb="18" eb="20">
      <t xml:space="preserve">ジュウトウサレルジッセキ </t>
    </rPh>
    <phoneticPr fontId="4"/>
  </si>
  <si>
    <t>学術大会参加及び諸発表の振り当て</t>
    <rPh sb="0" eb="4">
      <t>ガクジュツタイカイ</t>
    </rPh>
    <rPh sb="4" eb="7">
      <t xml:space="preserve">サンカオヨビ </t>
    </rPh>
    <rPh sb="8" eb="11">
      <t xml:space="preserve">ショハッピョウ </t>
    </rPh>
    <rPh sb="12" eb="13">
      <t xml:space="preserve">フリアテ </t>
    </rPh>
    <phoneticPr fontId="4"/>
  </si>
  <si>
    <t xml:space="preserve"> その欄にポイント数を記入してください</t>
    <phoneticPr fontId="4"/>
  </si>
  <si>
    <t>　※太線で囲まれている欄に必要事項を記入し、☑を入れてください　</t>
    <phoneticPr fontId="4"/>
  </si>
  <si>
    <r>
      <t>※</t>
    </r>
    <r>
      <rPr>
        <b/>
        <sz val="12"/>
        <color theme="1"/>
        <rFont val="ＭＳ Ｐゴシック"/>
        <family val="2"/>
        <charset val="128"/>
        <scheme val="minor"/>
      </rPr>
      <t>資格認定</t>
    </r>
    <r>
      <rPr>
        <sz val="12"/>
        <color theme="1"/>
        <rFont val="ＭＳ Ｐゴシック"/>
        <family val="2"/>
        <charset val="128"/>
        <scheme val="minor"/>
      </rPr>
      <t>を申請する際に用いる集計表です</t>
    </r>
    <rPh sb="1" eb="3">
      <t>シカク</t>
    </rPh>
    <rPh sb="3" eb="5">
      <t>ニンテイ</t>
    </rPh>
    <rPh sb="6" eb="8">
      <t>シンセイ</t>
    </rPh>
    <rPh sb="10" eb="11">
      <t>サイ</t>
    </rPh>
    <rPh sb="12" eb="13">
      <t>モチイ</t>
    </rPh>
    <rPh sb="15" eb="18">
      <t>シュウケイヒョウ</t>
    </rPh>
    <phoneticPr fontId="4"/>
  </si>
  <si>
    <t>※必要ポイントを満たしているか、確認してください</t>
    <rPh sb="1" eb="3">
      <t>ヒツヨウ</t>
    </rPh>
    <rPh sb="8" eb="9">
      <t>ミ</t>
    </rPh>
    <rPh sb="16" eb="18">
      <t>カクニン</t>
    </rPh>
    <phoneticPr fontId="4"/>
  </si>
  <si>
    <t>　※臨床動作士の資格更新要件を満たしていなければ、臨床動作学講師資格の更新はできません</t>
    <phoneticPr fontId="4"/>
  </si>
  <si>
    <t>　※参加ポイント（４ポイント）は理論・ケースにポイント数を割り振ってください</t>
    <rPh sb="1" eb="2">
      <t>※</t>
    </rPh>
    <rPh sb="2" eb="4">
      <t xml:space="preserve">サンカポイント </t>
    </rPh>
    <rPh sb="16" eb="18">
      <t xml:space="preserve">リロン </t>
    </rPh>
    <rPh sb="29" eb="30">
      <t>ワ</t>
    </rPh>
    <rPh sb="31" eb="32">
      <t>フ</t>
    </rPh>
    <phoneticPr fontId="4"/>
  </si>
  <si>
    <t>　※コース分けの無い短期研修会は、資格者研修会の代替とする時、1/2回分の参加となります</t>
    <rPh sb="10" eb="12">
      <t xml:space="preserve">タンキ </t>
    </rPh>
    <rPh sb="35" eb="36">
      <t>ブン</t>
    </rPh>
    <rPh sb="37" eb="39">
      <t>サンカ</t>
    </rPh>
    <phoneticPr fontId="4"/>
  </si>
  <si>
    <r>
      <t>　</t>
    </r>
    <r>
      <rPr>
        <sz val="11"/>
        <color theme="1"/>
        <rFont val="ＭＳ Ｐゴシック"/>
        <family val="2"/>
        <charset val="128"/>
        <scheme val="minor"/>
      </rPr>
      <t>※参加した会や論文・著書の名称の先頭にある欄（A列）にもチェックを入れてください←改行しました</t>
    </r>
    <rPh sb="42" eb="44">
      <t>カイギョウ</t>
    </rPh>
    <phoneticPr fontId="4"/>
  </si>
  <si>
    <r>
      <t>　</t>
    </r>
    <r>
      <rPr>
        <sz val="11"/>
        <color theme="1"/>
        <rFont val="ＭＳ Ｐゴシック"/>
        <family val="2"/>
        <charset val="128"/>
        <scheme val="minor"/>
      </rPr>
      <t>※臨床動作学講師により個別的に行われ、1回につき1時間以上、
　　1年に8回以上継続して行われるものが対象
　※スーパーバイザーの方は、指導的役割に☑を入れてください
　※上限は20ポイント</t>
    </r>
    <rPh sb="2" eb="7">
      <t>リンショウドウ</t>
    </rPh>
    <rPh sb="52" eb="54">
      <t>タイショウ</t>
    </rPh>
    <rPh sb="66" eb="67">
      <t>カタ</t>
    </rPh>
    <rPh sb="69" eb="72">
      <t>シドウテキ</t>
    </rPh>
    <rPh sb="72" eb="74">
      <t>ヤクワリ</t>
    </rPh>
    <phoneticPr fontId="4"/>
  </si>
  <si>
    <t>　※参加した会の名称の先頭にある欄（B列）、かつ発表形態に☑を入れてください</t>
    <rPh sb="24" eb="28">
      <t xml:space="preserve">ハッピョウケイタイ </t>
    </rPh>
    <phoneticPr fontId="4"/>
  </si>
  <si>
    <r>
      <t>　※発表された方は、発表ポイント</t>
    </r>
    <r>
      <rPr>
        <sz val="14"/>
        <color theme="1"/>
        <rFont val="ＭＳ Ｐゴシック"/>
        <family val="3"/>
        <charset val="128"/>
        <scheme val="minor"/>
      </rPr>
      <t>（</t>
    </r>
    <r>
      <rPr>
        <sz val="14"/>
        <color theme="1"/>
        <rFont val="ＭＳ Ｐゴシック"/>
        <family val="2"/>
        <charset val="128"/>
        <scheme val="minor"/>
      </rPr>
      <t>４ポイント</t>
    </r>
    <r>
      <rPr>
        <sz val="14"/>
        <color theme="1"/>
        <rFont val="ＭＳ Ｐゴシック"/>
        <family val="3"/>
        <charset val="128"/>
        <scheme val="minor"/>
      </rPr>
      <t>）</t>
    </r>
    <r>
      <rPr>
        <sz val="14"/>
        <color theme="1"/>
        <rFont val="ＭＳ Ｐゴシック"/>
        <family val="2"/>
        <charset val="128"/>
        <scheme val="minor"/>
      </rPr>
      <t>を発表内容により理論・ケースいずれかを選択し,</t>
    </r>
    <rPh sb="10" eb="12">
      <t xml:space="preserve">ハッピョウポイント </t>
    </rPh>
    <phoneticPr fontId="4"/>
  </si>
  <si>
    <r>
      <t>　※</t>
    </r>
    <r>
      <rPr>
        <b/>
        <sz val="14"/>
        <color theme="1"/>
        <rFont val="ＭＳ Ｐゴシック"/>
        <family val="2"/>
        <charset val="128"/>
        <scheme val="minor"/>
      </rPr>
      <t>資格更新</t>
    </r>
    <r>
      <rPr>
        <sz val="14"/>
        <color theme="1"/>
        <rFont val="ＭＳ Ｐゴシック"/>
        <family val="2"/>
        <charset val="128"/>
        <scheme val="minor"/>
      </rPr>
      <t>を申請する際に用いる集計表です</t>
    </r>
    <rPh sb="2" eb="4">
      <t>シカク</t>
    </rPh>
    <rPh sb="4" eb="6">
      <t>コウシンス</t>
    </rPh>
    <rPh sb="7" eb="9">
      <t>シンセイ</t>
    </rPh>
    <rPh sb="11" eb="12">
      <t>サイ</t>
    </rPh>
    <rPh sb="13" eb="14">
      <t>モチイ</t>
    </rPh>
    <rPh sb="16" eb="19">
      <t>シュウケイヒョウ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</si>
</sst>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5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1"/>
      <color rgb="FFFF000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color rgb="FFFF0000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</font>
    <font>
      <b/>
      <sz val="18"/>
      <color theme="1"/>
      <name val="ＭＳ 明朝"/>
      <family val="1"/>
      <charset val="128"/>
    </font>
    <font>
      <b/>
      <sz val="12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b/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ＭＳ Ｐゴシック (本文)"/>
      <family val="3"/>
      <charset val="128"/>
    </font>
    <font>
      <sz val="11"/>
      <color theme="1"/>
      <name val="ＭＳ Ｐゴシック (本文)"/>
      <family val="3"/>
      <charset val="128"/>
    </font>
    <font>
      <sz val="14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shrinkToFit="1"/>
    </xf>
    <xf numFmtId="0" fontId="5" fillId="0" borderId="4" xfId="0" applyFont="1" applyBorder="1">
      <alignment vertical="center"/>
    </xf>
    <xf numFmtId="0" fontId="6" fillId="0" borderId="4" xfId="0" applyFont="1" applyBorder="1">
      <alignment vertical="center"/>
    </xf>
    <xf numFmtId="49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49" fontId="0" fillId="0" borderId="12" xfId="0" applyNumberFormat="1" applyBorder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6" fillId="2" borderId="11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0" fillId="2" borderId="2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3" xfId="0" applyFill="1" applyBorder="1">
      <alignment vertical="center"/>
    </xf>
    <xf numFmtId="0" fontId="13" fillId="2" borderId="2" xfId="0" applyFont="1" applyFill="1" applyBorder="1">
      <alignment vertical="center"/>
    </xf>
    <xf numFmtId="0" fontId="0" fillId="2" borderId="3" xfId="0" applyFill="1" applyBorder="1" applyAlignment="1">
      <alignment vertical="center" wrapText="1"/>
    </xf>
    <xf numFmtId="0" fontId="13" fillId="2" borderId="12" xfId="0" applyFont="1" applyFill="1" applyBorder="1">
      <alignment vertical="center"/>
    </xf>
    <xf numFmtId="0" fontId="0" fillId="2" borderId="9" xfId="0" applyFill="1" applyBorder="1">
      <alignment vertical="center"/>
    </xf>
    <xf numFmtId="0" fontId="5" fillId="2" borderId="11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0" fillId="2" borderId="0" xfId="0" applyFill="1">
      <alignment vertical="center"/>
    </xf>
    <xf numFmtId="0" fontId="6" fillId="2" borderId="1" xfId="0" applyFon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1" xfId="0" applyBorder="1">
      <alignment vertical="center"/>
    </xf>
    <xf numFmtId="49" fontId="0" fillId="0" borderId="11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>
      <alignment vertical="center"/>
    </xf>
    <xf numFmtId="49" fontId="0" fillId="0" borderId="10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6" xfId="0" quotePrefix="1" applyBorder="1">
      <alignment vertical="center"/>
    </xf>
    <xf numFmtId="0" fontId="0" fillId="0" borderId="31" xfId="0" applyBorder="1">
      <alignment vertical="center"/>
    </xf>
    <xf numFmtId="49" fontId="0" fillId="0" borderId="31" xfId="0" applyNumberFormat="1" applyBorder="1">
      <alignment vertical="center"/>
    </xf>
    <xf numFmtId="0" fontId="0" fillId="0" borderId="43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2" borderId="12" xfId="0" applyFill="1" applyBorder="1" applyAlignment="1">
      <alignment horizontal="center" vertical="center" shrinkToFit="1"/>
    </xf>
    <xf numFmtId="49" fontId="0" fillId="0" borderId="31" xfId="0" applyNumberFormat="1" applyBorder="1" applyAlignment="1">
      <alignment horizontal="center" vertical="center"/>
    </xf>
    <xf numFmtId="49" fontId="0" fillId="0" borderId="26" xfId="0" applyNumberFormat="1" applyBorder="1">
      <alignment vertical="center"/>
    </xf>
    <xf numFmtId="0" fontId="14" fillId="0" borderId="4" xfId="0" applyFont="1" applyBorder="1">
      <alignment vertical="center"/>
    </xf>
    <xf numFmtId="0" fontId="0" fillId="0" borderId="18" xfId="0" applyBorder="1">
      <alignment vertical="center"/>
    </xf>
    <xf numFmtId="0" fontId="0" fillId="0" borderId="12" xfId="0" applyBorder="1" applyAlignment="1">
      <alignment horizontal="center" vertical="center" shrinkToFit="1"/>
    </xf>
    <xf numFmtId="0" fontId="5" fillId="0" borderId="10" xfId="0" applyFont="1" applyBorder="1">
      <alignment vertical="center"/>
    </xf>
    <xf numFmtId="0" fontId="16" fillId="2" borderId="0" xfId="0" applyFont="1" applyFill="1">
      <alignment vertical="center"/>
    </xf>
    <xf numFmtId="0" fontId="0" fillId="0" borderId="8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0" fillId="2" borderId="44" xfId="0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17" fillId="2" borderId="11" xfId="0" applyFont="1" applyFill="1" applyBorder="1">
      <alignment vertical="center"/>
    </xf>
    <xf numFmtId="49" fontId="17" fillId="2" borderId="1" xfId="0" applyNumberFormat="1" applyFont="1" applyFill="1" applyBorder="1">
      <alignment vertical="center"/>
    </xf>
    <xf numFmtId="0" fontId="17" fillId="2" borderId="1" xfId="0" applyFont="1" applyFill="1" applyBorder="1">
      <alignment vertical="center"/>
    </xf>
    <xf numFmtId="0" fontId="17" fillId="2" borderId="10" xfId="0" applyFont="1" applyFill="1" applyBorder="1">
      <alignment vertical="center"/>
    </xf>
    <xf numFmtId="0" fontId="17" fillId="2" borderId="2" xfId="0" applyFont="1" applyFill="1" applyBorder="1">
      <alignment vertical="center"/>
    </xf>
    <xf numFmtId="0" fontId="17" fillId="2" borderId="3" xfId="0" applyFont="1" applyFill="1" applyBorder="1">
      <alignment vertical="center"/>
    </xf>
    <xf numFmtId="0" fontId="17" fillId="2" borderId="8" xfId="0" applyFont="1" applyFill="1" applyBorder="1">
      <alignment vertical="center"/>
    </xf>
    <xf numFmtId="0" fontId="17" fillId="2" borderId="6" xfId="0" applyFont="1" applyFill="1" applyBorder="1">
      <alignment vertical="center"/>
    </xf>
    <xf numFmtId="49" fontId="17" fillId="2" borderId="11" xfId="0" applyNumberFormat="1" applyFont="1" applyFill="1" applyBorder="1">
      <alignment vertical="center"/>
    </xf>
    <xf numFmtId="49" fontId="17" fillId="2" borderId="1" xfId="0" applyNumberFormat="1" applyFont="1" applyFill="1" applyBorder="1" applyAlignment="1">
      <alignment horizontal="center" vertical="center"/>
    </xf>
    <xf numFmtId="49" fontId="17" fillId="2" borderId="10" xfId="0" applyNumberFormat="1" applyFont="1" applyFill="1" applyBorder="1" applyAlignment="1">
      <alignment horizontal="center" vertical="center"/>
    </xf>
    <xf numFmtId="0" fontId="17" fillId="0" borderId="11" xfId="0" applyFont="1" applyBorder="1">
      <alignment vertical="center"/>
    </xf>
    <xf numFmtId="0" fontId="17" fillId="0" borderId="1" xfId="0" quotePrefix="1" applyFont="1" applyBorder="1">
      <alignment vertical="center"/>
    </xf>
    <xf numFmtId="0" fontId="17" fillId="0" borderId="1" xfId="0" applyFont="1" applyBorder="1">
      <alignment vertical="center"/>
    </xf>
    <xf numFmtId="0" fontId="17" fillId="0" borderId="10" xfId="0" applyFont="1" applyBorder="1">
      <alignment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49" fontId="17" fillId="0" borderId="1" xfId="0" applyNumberFormat="1" applyFont="1" applyBorder="1">
      <alignment vertical="center"/>
    </xf>
    <xf numFmtId="0" fontId="17" fillId="0" borderId="2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49" fontId="9" fillId="2" borderId="1" xfId="0" applyNumberFormat="1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>
      <alignment vertical="center"/>
    </xf>
    <xf numFmtId="0" fontId="9" fillId="2" borderId="1" xfId="0" quotePrefix="1" applyFont="1" applyFill="1" applyBorder="1">
      <alignment vertical="center"/>
    </xf>
    <xf numFmtId="0" fontId="9" fillId="2" borderId="36" xfId="0" applyFont="1" applyFill="1" applyBorder="1">
      <alignment vertical="center"/>
    </xf>
    <xf numFmtId="0" fontId="9" fillId="2" borderId="37" xfId="0" applyFont="1" applyFill="1" applyBorder="1">
      <alignment vertical="center"/>
    </xf>
    <xf numFmtId="0" fontId="18" fillId="0" borderId="4" xfId="0" applyFont="1" applyBorder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right" vertical="center"/>
    </xf>
    <xf numFmtId="0" fontId="0" fillId="0" borderId="29" xfId="0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>
      <alignment vertical="center"/>
    </xf>
    <xf numFmtId="0" fontId="5" fillId="0" borderId="6" xfId="0" quotePrefix="1" applyFont="1" applyBorder="1">
      <alignment vertical="center"/>
    </xf>
    <xf numFmtId="0" fontId="17" fillId="0" borderId="4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49" fontId="17" fillId="2" borderId="28" xfId="0" applyNumberFormat="1" applyFont="1" applyFill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28" xfId="0" applyBorder="1">
      <alignment vertical="center"/>
    </xf>
    <xf numFmtId="0" fontId="9" fillId="2" borderId="28" xfId="0" applyFont="1" applyFill="1" applyBorder="1">
      <alignment vertical="center"/>
    </xf>
    <xf numFmtId="49" fontId="9" fillId="2" borderId="28" xfId="0" applyNumberFormat="1" applyFont="1" applyFill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0" borderId="25" xfId="0" applyBorder="1" applyAlignment="1">
      <alignment horizontal="right" vertical="center"/>
    </xf>
    <xf numFmtId="0" fontId="0" fillId="0" borderId="0" xfId="0" applyAlignment="1">
      <alignment horizontal="right" vertical="top"/>
    </xf>
    <xf numFmtId="0" fontId="0" fillId="4" borderId="3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0" xfId="0" applyFont="1" applyFill="1">
      <alignment vertical="center"/>
    </xf>
    <xf numFmtId="0" fontId="6" fillId="4" borderId="11" xfId="0" applyFont="1" applyFill="1" applyBorder="1">
      <alignment vertical="center"/>
    </xf>
    <xf numFmtId="0" fontId="5" fillId="4" borderId="6" xfId="0" applyFont="1" applyFill="1" applyBorder="1">
      <alignment vertical="center"/>
    </xf>
    <xf numFmtId="0" fontId="6" fillId="4" borderId="7" xfId="0" applyFont="1" applyFill="1" applyBorder="1">
      <alignment vertical="center"/>
    </xf>
    <xf numFmtId="0" fontId="6" fillId="4" borderId="1" xfId="0" applyFont="1" applyFill="1" applyBorder="1">
      <alignment vertical="center"/>
    </xf>
    <xf numFmtId="0" fontId="6" fillId="4" borderId="10" xfId="0" applyFont="1" applyFill="1" applyBorder="1">
      <alignment vertical="center"/>
    </xf>
    <xf numFmtId="0" fontId="6" fillId="4" borderId="1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6" fillId="0" borderId="11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6" xfId="0" applyFont="1" applyBorder="1">
      <alignment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19" fillId="4" borderId="0" xfId="0" applyFont="1" applyFill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4" xfId="0" applyFont="1" applyBorder="1">
      <alignment vertical="center"/>
    </xf>
    <xf numFmtId="0" fontId="23" fillId="0" borderId="4" xfId="0" applyFont="1" applyBorder="1">
      <alignment vertical="center"/>
    </xf>
    <xf numFmtId="0" fontId="23" fillId="0" borderId="0" xfId="0" applyFont="1">
      <alignment vertical="center"/>
    </xf>
    <xf numFmtId="0" fontId="7" fillId="0" borderId="0" xfId="0" applyFont="1">
      <alignment vertical="center"/>
    </xf>
    <xf numFmtId="0" fontId="19" fillId="0" borderId="0" xfId="0" applyFont="1" applyAlignment="1">
      <alignment vertical="top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2" borderId="0" xfId="0" applyFont="1" applyFill="1">
      <alignment vertical="center"/>
    </xf>
    <xf numFmtId="0" fontId="26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29" fillId="4" borderId="0" xfId="0" applyFont="1" applyFill="1">
      <alignment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5" fillId="0" borderId="0" xfId="0" applyFont="1" applyAlignment="1">
      <alignment vertical="top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0" fillId="0" borderId="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0" fontId="0" fillId="2" borderId="6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 wrapText="1"/>
    </xf>
    <xf numFmtId="0" fontId="0" fillId="2" borderId="12" xfId="0" applyFill="1" applyBorder="1" applyAlignment="1">
      <alignment horizontal="center" vertical="center" textRotation="255"/>
    </xf>
    <xf numFmtId="0" fontId="0" fillId="2" borderId="12" xfId="0" applyFill="1" applyBorder="1" applyAlignment="1">
      <alignment horizontal="center" vertical="center" textRotation="255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4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41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2" borderId="67" xfId="0" applyFill="1" applyBorder="1" applyAlignment="1">
      <alignment horizontal="left" vertical="center"/>
    </xf>
    <xf numFmtId="0" fontId="0" fillId="2" borderId="68" xfId="0" applyFill="1" applyBorder="1" applyAlignment="1">
      <alignment horizontal="left" vertical="center"/>
    </xf>
    <xf numFmtId="0" fontId="0" fillId="2" borderId="69" xfId="0" applyFill="1" applyBorder="1" applyAlignment="1">
      <alignment horizontal="left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67" xfId="0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52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24319</xdr:colOff>
      <xdr:row>32</xdr:row>
      <xdr:rowOff>22861</xdr:rowOff>
    </xdr:from>
    <xdr:to>
      <xdr:col>12</xdr:col>
      <xdr:colOff>506208</xdr:colOff>
      <xdr:row>44</xdr:row>
      <xdr:rowOff>153113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88B86FF-5791-4BCC-9708-75B9CA26A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19" y="5470350"/>
          <a:ext cx="7777634" cy="2173061"/>
        </a:xfrm>
        <a:prstGeom prst="rect">
          <a:avLst/>
        </a:prstGeom>
      </xdr:spPr>
    </xdr:pic>
    <xdr:clientData/>
  </xdr:twoCellAnchor>
  <xdr:twoCellAnchor editAs="oneCell">
    <xdr:from>
      <xdr:col>0</xdr:col>
      <xdr:colOff>16215</xdr:colOff>
      <xdr:row>20</xdr:row>
      <xdr:rowOff>145914</xdr:rowOff>
    </xdr:from>
    <xdr:to>
      <xdr:col>10</xdr:col>
      <xdr:colOff>372896</xdr:colOff>
      <xdr:row>30</xdr:row>
      <xdr:rowOff>161479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96B8F0C-69C1-4ECF-827F-653B26A967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" t="52818" r="79825" b="-1826"/>
        <a:stretch/>
      </xdr:blipFill>
      <xdr:spPr>
        <a:xfrm>
          <a:off x="16215" y="3550595"/>
          <a:ext cx="6436468" cy="171790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4</xdr:row>
      <xdr:rowOff>64560</xdr:rowOff>
    </xdr:from>
    <xdr:to>
      <xdr:col>12</xdr:col>
      <xdr:colOff>497129</xdr:colOff>
      <xdr:row>17</xdr:row>
      <xdr:rowOff>27173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DE9CAB7-5F8D-4506-BD3E-99957190D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" y="735120"/>
          <a:ext cx="7797089" cy="2141933"/>
        </a:xfrm>
        <a:prstGeom prst="rect">
          <a:avLst/>
        </a:prstGeom>
      </xdr:spPr>
    </xdr:pic>
    <xdr:clientData/>
  </xdr:twoCellAnchor>
  <xdr:twoCellAnchor>
    <xdr:from>
      <xdr:col>0</xdr:col>
      <xdr:colOff>579120</xdr:colOff>
      <xdr:row>0</xdr:row>
      <xdr:rowOff>99060</xdr:rowOff>
    </xdr:from>
    <xdr:to>
      <xdr:col>7</xdr:col>
      <xdr:colOff>259080</xdr:colOff>
      <xdr:row>5</xdr:row>
      <xdr:rowOff>114300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10A3162A-1450-4BB6-94BE-7927D7C428F8}"/>
            </a:ext>
          </a:extLst>
        </xdr:cNvPr>
        <xdr:cNvSpPr/>
      </xdr:nvSpPr>
      <xdr:spPr>
        <a:xfrm>
          <a:off x="579120" y="99060"/>
          <a:ext cx="3947160" cy="853440"/>
        </a:xfrm>
        <a:prstGeom prst="wedgeRoundRectCallout">
          <a:avLst>
            <a:gd name="adj1" fmla="val -38014"/>
            <a:gd name="adj2" fmla="val 77569"/>
            <a:gd name="adj3" fmla="val 16667"/>
          </a:avLst>
        </a:prstGeom>
        <a:solidFill>
          <a:schemeClr val="accent1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太枠で囲まれている欄に</a:t>
          </a:r>
          <a:endParaRPr kumimoji="1" lang="en-US" altLang="ja-JP" sz="1100" b="1">
            <a:solidFill>
              <a:schemeClr val="tx1"/>
            </a:solidFill>
            <a:latin typeface="+mj-ea"/>
            <a:ea typeface="+mj-ea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記入してください。</a:t>
          </a:r>
          <a:endParaRPr kumimoji="1" lang="en-US" altLang="ja-JP" sz="1100" b="1">
            <a:solidFill>
              <a:schemeClr val="tx1"/>
            </a:solidFill>
            <a:latin typeface="+mj-ea"/>
            <a:ea typeface="+mj-ea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「</a:t>
          </a:r>
          <a:r>
            <a:rPr kumimoji="1" lang="ja-JP" altLang="en-US" sz="1100" b="0">
              <a:solidFill>
                <a:schemeClr val="tx1"/>
              </a:solidFill>
              <a:latin typeface="+mj-ea"/>
              <a:ea typeface="+mj-ea"/>
            </a:rPr>
            <a:t>□</a:t>
          </a:r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」があり、該当する場合には「</a:t>
          </a:r>
          <a:r>
            <a:rPr kumimoji="1" lang="ja-JP" altLang="en-US" sz="1100" b="0">
              <a:solidFill>
                <a:schemeClr val="tx1"/>
              </a:solidFill>
              <a:latin typeface="+mj-ea"/>
              <a:ea typeface="+mj-ea"/>
            </a:rPr>
            <a:t>☑</a:t>
          </a:r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」に変更してください。</a:t>
          </a:r>
        </a:p>
      </xdr:txBody>
    </xdr:sp>
    <xdr:clientData/>
  </xdr:twoCellAnchor>
  <xdr:twoCellAnchor>
    <xdr:from>
      <xdr:col>0</xdr:col>
      <xdr:colOff>236383</xdr:colOff>
      <xdr:row>15</xdr:row>
      <xdr:rowOff>72957</xdr:rowOff>
    </xdr:from>
    <xdr:to>
      <xdr:col>11</xdr:col>
      <xdr:colOff>244003</xdr:colOff>
      <xdr:row>20</xdr:row>
      <xdr:rowOff>8915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092D4EE4-5C62-4A16-A3D4-E91339C0D74A}"/>
            </a:ext>
          </a:extLst>
        </xdr:cNvPr>
        <xdr:cNvSpPr/>
      </xdr:nvSpPr>
      <xdr:spPr>
        <a:xfrm>
          <a:off x="236383" y="2626468"/>
          <a:ext cx="6695386" cy="787128"/>
        </a:xfrm>
        <a:prstGeom prst="wedgeRoundRectCallout">
          <a:avLst>
            <a:gd name="adj1" fmla="val -34649"/>
            <a:gd name="adj2" fmla="val 69774"/>
            <a:gd name="adj3" fmla="val 16667"/>
          </a:avLst>
        </a:prstGeom>
        <a:solidFill>
          <a:schemeClr val="accent1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ct val="100000"/>
            </a:lnSpc>
          </a:pPr>
          <a:r>
            <a:rPr kumimoji="1" lang="en-US" altLang="ja-JP" sz="1100" b="1">
              <a:solidFill>
                <a:schemeClr val="tx1"/>
              </a:solidFill>
              <a:latin typeface="+mj-ea"/>
              <a:ea typeface="+mj-ea"/>
            </a:rPr>
            <a:t>【</a:t>
          </a:r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「</a:t>
          </a:r>
          <a:r>
            <a:rPr kumimoji="1" lang="ja-JP" altLang="en-US" sz="1100" b="0">
              <a:solidFill>
                <a:schemeClr val="tx1"/>
              </a:solidFill>
              <a:latin typeface="+mj-ea"/>
              <a:ea typeface="+mj-ea"/>
            </a:rPr>
            <a:t>☑</a:t>
          </a:r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」への変更の仕方</a:t>
          </a:r>
          <a:r>
            <a:rPr kumimoji="1" lang="en-US" altLang="ja-JP" sz="1100" b="1">
              <a:solidFill>
                <a:schemeClr val="tx1"/>
              </a:solidFill>
              <a:latin typeface="+mj-ea"/>
              <a:ea typeface="+mj-ea"/>
            </a:rPr>
            <a:t>】</a:t>
          </a:r>
        </a:p>
        <a:p>
          <a:pPr algn="l">
            <a:lnSpc>
              <a:spcPct val="100000"/>
            </a:lnSpc>
          </a:pPr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　「</a:t>
          </a:r>
          <a:r>
            <a:rPr kumimoji="1" lang="ja-JP" altLang="en-US" sz="1100" b="0">
              <a:solidFill>
                <a:schemeClr val="tx1"/>
              </a:solidFill>
              <a:latin typeface="+mj-ea"/>
              <a:ea typeface="+mj-ea"/>
            </a:rPr>
            <a:t>□</a:t>
          </a:r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」をクリックすると、右側に「▼」が出てくるので、それをクリックしてください。</a:t>
          </a:r>
          <a:endParaRPr kumimoji="1" lang="en-US" altLang="ja-JP" sz="1100" b="1">
            <a:solidFill>
              <a:schemeClr val="tx1"/>
            </a:solidFill>
            <a:latin typeface="+mj-ea"/>
            <a:ea typeface="+mj-ea"/>
          </a:endParaRPr>
        </a:p>
        <a:p>
          <a:pPr algn="l">
            <a:lnSpc>
              <a:spcPct val="100000"/>
            </a:lnSpc>
          </a:pPr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　すると、「</a:t>
          </a:r>
          <a:r>
            <a:rPr kumimoji="1" lang="ja-JP" altLang="en-US" sz="1100" b="0">
              <a:solidFill>
                <a:schemeClr val="tx1"/>
              </a:solidFill>
              <a:latin typeface="+mj-ea"/>
              <a:ea typeface="+mj-ea"/>
            </a:rPr>
            <a:t>☑</a:t>
          </a:r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」が現れますので、それをクリックしてください。</a:t>
          </a:r>
          <a:endParaRPr kumimoji="1" lang="en-US" altLang="ja-JP" sz="1100" b="1">
            <a:solidFill>
              <a:schemeClr val="tx1"/>
            </a:solidFill>
            <a:latin typeface="+mj-ea"/>
            <a:ea typeface="+mj-ea"/>
          </a:endParaRPr>
        </a:p>
        <a:p>
          <a:pPr algn="l"/>
          <a:endParaRPr kumimoji="1" lang="ja-JP" altLang="en-US" sz="1100" b="1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328476</xdr:colOff>
      <xdr:row>21</xdr:row>
      <xdr:rowOff>58037</xdr:rowOff>
    </xdr:from>
    <xdr:to>
      <xdr:col>2</xdr:col>
      <xdr:colOff>602467</xdr:colOff>
      <xdr:row>23</xdr:row>
      <xdr:rowOff>88520</xdr:rowOff>
    </xdr:to>
    <xdr:sp macro="" textlink="">
      <xdr:nvSpPr>
        <xdr:cNvPr id="15" name="矢印: 上 14">
          <a:extLst>
            <a:ext uri="{FF2B5EF4-FFF2-40B4-BE49-F238E27FC236}">
              <a16:creationId xmlns:a16="http://schemas.microsoft.com/office/drawing/2014/main" id="{17AC2250-D4C1-4A05-84A7-E6908B837D13}"/>
            </a:ext>
          </a:extLst>
        </xdr:cNvPr>
        <xdr:cNvSpPr/>
      </xdr:nvSpPr>
      <xdr:spPr>
        <a:xfrm rot="16200000" flipV="1">
          <a:off x="1495953" y="3681432"/>
          <a:ext cx="370951" cy="273991"/>
        </a:xfrm>
        <a:prstGeom prst="upArrow">
          <a:avLst/>
        </a:prstGeom>
        <a:ln w="38100"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409079</xdr:colOff>
      <xdr:row>24</xdr:row>
      <xdr:rowOff>105902</xdr:rowOff>
    </xdr:from>
    <xdr:to>
      <xdr:col>2</xdr:col>
      <xdr:colOff>542763</xdr:colOff>
      <xdr:row>27</xdr:row>
      <xdr:rowOff>154217</xdr:rowOff>
    </xdr:to>
    <xdr:sp macro="" textlink="">
      <xdr:nvSpPr>
        <xdr:cNvPr id="16" name="矢印: 下 15">
          <a:extLst>
            <a:ext uri="{FF2B5EF4-FFF2-40B4-BE49-F238E27FC236}">
              <a16:creationId xmlns:a16="http://schemas.microsoft.com/office/drawing/2014/main" id="{C30B2985-84C3-4FCA-B07B-2451CD591C95}"/>
            </a:ext>
          </a:extLst>
        </xdr:cNvPr>
        <xdr:cNvSpPr/>
      </xdr:nvSpPr>
      <xdr:spPr>
        <a:xfrm rot="3807655">
          <a:off x="804391" y="3796207"/>
          <a:ext cx="559017" cy="1349641"/>
        </a:xfrm>
        <a:prstGeom prst="downArrow">
          <a:avLst/>
        </a:prstGeom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54799</xdr:colOff>
      <xdr:row>31</xdr:row>
      <xdr:rowOff>45721</xdr:rowOff>
    </xdr:from>
    <xdr:to>
      <xdr:col>7</xdr:col>
      <xdr:colOff>344359</xdr:colOff>
      <xdr:row>36</xdr:row>
      <xdr:rowOff>152400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585DE5AD-E4BE-44D5-A025-8000C18B27AF}"/>
            </a:ext>
          </a:extLst>
        </xdr:cNvPr>
        <xdr:cNvSpPr/>
      </xdr:nvSpPr>
      <xdr:spPr>
        <a:xfrm>
          <a:off x="662778" y="5322976"/>
          <a:ext cx="3937432" cy="957850"/>
        </a:xfrm>
        <a:prstGeom prst="wedgeRoundRectCallout">
          <a:avLst>
            <a:gd name="adj1" fmla="val 63530"/>
            <a:gd name="adj2" fmla="val 114522"/>
            <a:gd name="adj3" fmla="val 16667"/>
          </a:avLst>
        </a:prstGeom>
        <a:solidFill>
          <a:schemeClr val="accent1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ct val="100000"/>
            </a:lnSpc>
          </a:pPr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技法コース、指導的役割のいずれかも</a:t>
          </a:r>
          <a:endParaRPr kumimoji="1" lang="en-US" altLang="ja-JP" sz="1100" b="1">
            <a:solidFill>
              <a:schemeClr val="tx1"/>
            </a:solidFill>
            <a:latin typeface="+mj-ea"/>
            <a:ea typeface="+mj-ea"/>
          </a:endParaRPr>
        </a:p>
        <a:p>
          <a:pPr algn="l">
            <a:lnSpc>
              <a:spcPct val="100000"/>
            </a:lnSpc>
          </a:pPr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「</a:t>
          </a:r>
          <a:r>
            <a:rPr kumimoji="1" lang="ja-JP" altLang="en-US" sz="1100" b="0">
              <a:solidFill>
                <a:schemeClr val="tx1"/>
              </a:solidFill>
              <a:latin typeface="+mj-ea"/>
              <a:ea typeface="+mj-ea"/>
            </a:rPr>
            <a:t>☑</a:t>
          </a:r>
          <a:r>
            <a:rPr kumimoji="1" lang="ja-JP" altLang="en-US" sz="1100" b="1">
              <a:solidFill>
                <a:schemeClr val="tx1"/>
              </a:solidFill>
              <a:latin typeface="+mj-ea"/>
              <a:ea typeface="+mj-ea"/>
            </a:rPr>
            <a:t>」に変更してください。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zoomScaleSheetLayoutView="94" workbookViewId="0"/>
  </sheetViews>
  <sheetFormatPr baseColWidth="10" defaultColWidth="8.6640625" defaultRowHeight="14"/>
  <sheetData/>
  <phoneticPr fontId="4"/>
  <pageMargins left="0.7" right="0.7" top="0.75" bottom="0.75" header="0.3" footer="0.3"/>
  <pageSetup paperSize="9" scale="77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42"/>
  <sheetViews>
    <sheetView topLeftCell="A17" zoomScale="90" zoomScaleNormal="90" zoomScaleSheetLayoutView="100" workbookViewId="0">
      <selection activeCell="E41" sqref="A38:E41"/>
    </sheetView>
  </sheetViews>
  <sheetFormatPr baseColWidth="10" defaultColWidth="8.6640625" defaultRowHeight="14"/>
  <cols>
    <col min="1" max="1" width="4" customWidth="1"/>
    <col min="2" max="2" width="24" customWidth="1"/>
    <col min="3" max="5" width="11.1640625" customWidth="1"/>
    <col min="6" max="6" width="3.6640625" customWidth="1"/>
    <col min="7" max="7" width="12.1640625" bestFit="1" customWidth="1"/>
    <col min="8" max="8" width="3.33203125" customWidth="1"/>
    <col min="9" max="9" width="17.6640625" customWidth="1"/>
    <col min="10" max="10" width="18" customWidth="1"/>
    <col min="11" max="11" width="8.1640625" customWidth="1"/>
    <col min="12" max="12" width="8.6640625" customWidth="1"/>
  </cols>
  <sheetData>
    <row r="1" spans="1:12" s="194" customFormat="1" ht="24">
      <c r="A1" s="300" t="s">
        <v>519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</row>
    <row r="2" spans="1:12">
      <c r="A2" t="s">
        <v>504</v>
      </c>
    </row>
    <row r="3" spans="1:12">
      <c r="A3" s="274"/>
      <c r="B3" s="274"/>
      <c r="C3" s="274"/>
      <c r="J3" s="301" t="s">
        <v>305</v>
      </c>
      <c r="K3" s="301"/>
      <c r="L3" s="301"/>
    </row>
    <row r="4" spans="1:12" ht="44.75" customHeight="1" thickBot="1">
      <c r="B4" s="195" t="s">
        <v>518</v>
      </c>
      <c r="C4" s="14"/>
      <c r="D4" s="14"/>
    </row>
    <row r="5" spans="1:12" ht="49.25" customHeight="1" thickTop="1" thickBot="1">
      <c r="B5" s="14"/>
      <c r="C5" s="14"/>
      <c r="D5" s="14"/>
      <c r="I5" s="246" t="s">
        <v>399</v>
      </c>
      <c r="J5" s="247"/>
      <c r="K5" s="247"/>
      <c r="L5" s="248"/>
    </row>
    <row r="6" spans="1:12" ht="19" thickTop="1" thickBot="1">
      <c r="A6" s="251" t="s">
        <v>395</v>
      </c>
      <c r="B6" s="273"/>
      <c r="C6" s="14"/>
      <c r="D6" s="14"/>
    </row>
    <row r="7" spans="1:12" ht="18" thickTop="1">
      <c r="A7" s="52" t="s">
        <v>18</v>
      </c>
      <c r="B7" s="31" t="s">
        <v>306</v>
      </c>
      <c r="C7" s="14"/>
      <c r="D7" s="14"/>
    </row>
    <row r="8" spans="1:12" ht="17">
      <c r="A8" s="53" t="s">
        <v>18</v>
      </c>
      <c r="B8" s="31" t="s">
        <v>307</v>
      </c>
      <c r="C8" s="14"/>
      <c r="D8" s="14"/>
    </row>
    <row r="9" spans="1:12" ht="18" thickBot="1">
      <c r="A9" s="54" t="s">
        <v>18</v>
      </c>
      <c r="B9" s="31" t="s">
        <v>308</v>
      </c>
      <c r="C9" s="14"/>
      <c r="D9" s="14"/>
    </row>
    <row r="10" spans="1:12" ht="18" thickTop="1">
      <c r="B10" s="14"/>
      <c r="C10" s="14"/>
      <c r="D10" s="14"/>
    </row>
    <row r="11" spans="1:12" ht="27" customHeight="1">
      <c r="A11" s="255" t="s">
        <v>309</v>
      </c>
      <c r="B11" s="255"/>
      <c r="C11" s="255" t="s">
        <v>7</v>
      </c>
      <c r="D11" s="255"/>
      <c r="E11" s="255"/>
      <c r="G11" s="251" t="s">
        <v>310</v>
      </c>
      <c r="H11" s="252"/>
      <c r="I11" s="269" t="s">
        <v>311</v>
      </c>
      <c r="J11" s="269" t="s">
        <v>350</v>
      </c>
      <c r="K11" s="269" t="s">
        <v>312</v>
      </c>
      <c r="L11" s="255" t="s">
        <v>351</v>
      </c>
    </row>
    <row r="12" spans="1:12">
      <c r="A12" s="255"/>
      <c r="B12" s="255"/>
      <c r="C12" s="38" t="s">
        <v>12</v>
      </c>
      <c r="D12" s="38" t="s">
        <v>13</v>
      </c>
      <c r="E12" s="38" t="s">
        <v>313</v>
      </c>
      <c r="G12" s="297"/>
      <c r="H12" s="298"/>
      <c r="I12" s="285"/>
      <c r="J12" s="299"/>
      <c r="K12" s="285"/>
      <c r="L12" s="255"/>
    </row>
    <row r="13" spans="1:12" ht="14" customHeight="1">
      <c r="A13" s="266" t="s">
        <v>314</v>
      </c>
      <c r="B13" s="319"/>
      <c r="C13" s="263">
        <f>'書式Ｃ－１'!E61+'書式Ｃ－２'!E38+'書式Ｃ－3'!E36</f>
        <v>0</v>
      </c>
      <c r="D13" s="263">
        <f>'書式Ｃ－１'!F61+'書式Ｃ－２'!F38+'書式Ｃ－3'!F36</f>
        <v>0</v>
      </c>
      <c r="E13" s="263">
        <f>'書式Ｃ－１'!G61+'書式Ｃ－２'!G38+'書式Ｃ－3'!G36</f>
        <v>0</v>
      </c>
      <c r="G13" s="255" t="s">
        <v>12</v>
      </c>
      <c r="H13" s="255"/>
      <c r="I13" s="305"/>
      <c r="J13" s="24" t="s">
        <v>315</v>
      </c>
      <c r="K13" s="261">
        <f>C31</f>
        <v>0</v>
      </c>
      <c r="L13" s="261" t="str">
        <f>IF(OR(AND(A$7="☑",K13&gt;=10),AND(A$8="☑",K13&gt;=10),AND(A$9="☑",K13&gt;=10)),"〇","×")</f>
        <v>×</v>
      </c>
    </row>
    <row r="14" spans="1:12">
      <c r="A14" s="320"/>
      <c r="B14" s="321"/>
      <c r="C14" s="263"/>
      <c r="D14" s="263"/>
      <c r="E14" s="263"/>
      <c r="G14" s="255"/>
      <c r="H14" s="255"/>
      <c r="I14" s="306"/>
      <c r="J14" s="25" t="s">
        <v>316</v>
      </c>
      <c r="K14" s="262"/>
      <c r="L14" s="262"/>
    </row>
    <row r="15" spans="1:12">
      <c r="A15" s="269" t="s">
        <v>317</v>
      </c>
      <c r="B15" s="269" t="s">
        <v>318</v>
      </c>
      <c r="C15" s="255">
        <f>'書式Ｃ－4'!E37</f>
        <v>0</v>
      </c>
      <c r="D15" s="255">
        <f>'書式Ｃ－4'!F37</f>
        <v>0</v>
      </c>
      <c r="E15" s="255">
        <f>'書式Ｃ－4'!G37</f>
        <v>0</v>
      </c>
      <c r="G15" s="255"/>
      <c r="H15" s="255"/>
      <c r="I15" s="307"/>
      <c r="J15" s="26" t="s">
        <v>384</v>
      </c>
      <c r="K15" s="299"/>
      <c r="L15" s="299"/>
    </row>
    <row r="16" spans="1:12">
      <c r="A16" s="270"/>
      <c r="B16" s="299"/>
      <c r="C16" s="255"/>
      <c r="D16" s="255"/>
      <c r="E16" s="255"/>
      <c r="G16" s="255" t="s">
        <v>13</v>
      </c>
      <c r="H16" s="255"/>
      <c r="I16" s="305"/>
      <c r="J16" s="24" t="s">
        <v>319</v>
      </c>
      <c r="K16" s="261">
        <f>D31</f>
        <v>0</v>
      </c>
      <c r="L16" s="261" t="str">
        <f>IF(OR(AND(A$7="☑",K16&gt;=50),AND(A$8="☑",K16&gt;=70),AND(A$9="☑",K16&gt;=50)),"〇","×")</f>
        <v>×</v>
      </c>
    </row>
    <row r="17" spans="1:12">
      <c r="A17" s="270"/>
      <c r="B17" s="269" t="s">
        <v>320</v>
      </c>
      <c r="C17" s="255">
        <f>'書式Ｃ－5'!E34</f>
        <v>0</v>
      </c>
      <c r="D17" s="255">
        <f>'書式Ｃ－5'!F34</f>
        <v>0</v>
      </c>
      <c r="E17" s="255">
        <f>'書式Ｃ－5'!G34</f>
        <v>0</v>
      </c>
      <c r="G17" s="255"/>
      <c r="H17" s="255"/>
      <c r="I17" s="306"/>
      <c r="J17" s="25" t="s">
        <v>321</v>
      </c>
      <c r="K17" s="262"/>
      <c r="L17" s="262"/>
    </row>
    <row r="18" spans="1:12">
      <c r="A18" s="285"/>
      <c r="B18" s="299"/>
      <c r="C18" s="255"/>
      <c r="D18" s="255"/>
      <c r="E18" s="255"/>
      <c r="G18" s="255"/>
      <c r="H18" s="255"/>
      <c r="I18" s="307"/>
      <c r="J18" s="26" t="s">
        <v>385</v>
      </c>
      <c r="K18" s="299"/>
      <c r="L18" s="299"/>
    </row>
    <row r="19" spans="1:12">
      <c r="A19" s="255" t="s">
        <v>322</v>
      </c>
      <c r="B19" s="255"/>
      <c r="C19" s="255">
        <f>'書式Ｃ－6'!F34</f>
        <v>0</v>
      </c>
      <c r="D19" s="255">
        <f>'書式Ｃ－6'!G34</f>
        <v>0</v>
      </c>
      <c r="E19" s="255">
        <f>'書式Ｃ－6'!H34</f>
        <v>0</v>
      </c>
      <c r="G19" s="266" t="s">
        <v>313</v>
      </c>
      <c r="H19" s="266"/>
      <c r="I19" s="305"/>
      <c r="J19" s="27" t="s">
        <v>323</v>
      </c>
      <c r="K19" s="261">
        <f>E31</f>
        <v>0</v>
      </c>
      <c r="L19" s="261" t="str">
        <f>IF(OR(AND(A$7="☑",K19&gt;=10),AND(A$8="☑",K19&gt;=10),AND(A$9="☑",K19&gt;=10)),"〇","×")</f>
        <v>×</v>
      </c>
    </row>
    <row r="20" spans="1:12" ht="15" customHeight="1">
      <c r="A20" s="255"/>
      <c r="B20" s="255"/>
      <c r="C20" s="255"/>
      <c r="D20" s="255"/>
      <c r="E20" s="255"/>
      <c r="G20" s="266"/>
      <c r="H20" s="266"/>
      <c r="I20" s="306"/>
      <c r="J20" s="25" t="s">
        <v>316</v>
      </c>
      <c r="K20" s="262"/>
      <c r="L20" s="262"/>
    </row>
    <row r="21" spans="1:12" ht="16" thickBot="1">
      <c r="A21" s="255" t="s">
        <v>407</v>
      </c>
      <c r="B21" s="255"/>
      <c r="C21" s="255">
        <f>'書式Ｃ－7'!F8</f>
        <v>0</v>
      </c>
      <c r="D21" s="255">
        <f>'書式Ｃ－7'!G8</f>
        <v>0</v>
      </c>
      <c r="E21" s="255">
        <f>'書式Ｃ－7'!H8</f>
        <v>0</v>
      </c>
      <c r="G21" s="269"/>
      <c r="H21" s="269"/>
      <c r="I21" s="307"/>
      <c r="J21" s="28" t="s">
        <v>386</v>
      </c>
      <c r="K21" s="299"/>
      <c r="L21" s="299"/>
    </row>
    <row r="22" spans="1:12" ht="15" thickTop="1">
      <c r="A22" s="255"/>
      <c r="B22" s="255"/>
      <c r="C22" s="255"/>
      <c r="D22" s="255"/>
      <c r="E22" s="255"/>
      <c r="G22" s="296" t="s">
        <v>406</v>
      </c>
      <c r="H22" s="311" t="s">
        <v>18</v>
      </c>
      <c r="I22" s="308" t="s">
        <v>324</v>
      </c>
      <c r="J22" s="316"/>
      <c r="K22" s="261">
        <f>IF(AND(A7="☑",H25="☑"),30,IF(AND(A8="☑",H22="☑",H25="☑"),50,IF(AND(A8="☑",OR(H22="☑",H25="☑")),50,0)))</f>
        <v>0</v>
      </c>
      <c r="L22" s="316"/>
    </row>
    <row r="23" spans="1:12">
      <c r="A23" s="255" t="s">
        <v>247</v>
      </c>
      <c r="B23" s="255"/>
      <c r="C23" s="255">
        <f>'書式Ｃ－7'!F28</f>
        <v>0</v>
      </c>
      <c r="D23" s="255">
        <f>'書式Ｃ－7'!G28</f>
        <v>0</v>
      </c>
      <c r="E23" s="255">
        <f>'書式Ｃ－7'!H28</f>
        <v>0</v>
      </c>
      <c r="G23" s="253"/>
      <c r="H23" s="312"/>
      <c r="I23" s="309"/>
      <c r="J23" s="317"/>
      <c r="K23" s="262"/>
      <c r="L23" s="317"/>
    </row>
    <row r="24" spans="1:12">
      <c r="A24" s="255"/>
      <c r="B24" s="255"/>
      <c r="C24" s="255"/>
      <c r="D24" s="255"/>
      <c r="E24" s="255"/>
      <c r="G24" s="297"/>
      <c r="H24" s="313"/>
      <c r="I24" s="310"/>
      <c r="J24" s="317"/>
      <c r="K24" s="262"/>
      <c r="L24" s="317"/>
    </row>
    <row r="25" spans="1:12">
      <c r="A25" s="255" t="s">
        <v>252</v>
      </c>
      <c r="B25" s="255"/>
      <c r="C25" s="255">
        <f>'書式Ｃ－7'!F40</f>
        <v>0</v>
      </c>
      <c r="D25" s="255">
        <f>'書式Ｃ－7'!G40</f>
        <v>0</v>
      </c>
      <c r="E25" s="255">
        <f>'書式Ｃ－7'!H40</f>
        <v>0</v>
      </c>
      <c r="G25" s="251" t="s">
        <v>325</v>
      </c>
      <c r="H25" s="314" t="s">
        <v>18</v>
      </c>
      <c r="I25" s="322" t="s">
        <v>423</v>
      </c>
      <c r="J25" s="317"/>
      <c r="K25" s="262"/>
      <c r="L25" s="317"/>
    </row>
    <row r="26" spans="1:12">
      <c r="A26" s="255"/>
      <c r="B26" s="255"/>
      <c r="C26" s="255"/>
      <c r="D26" s="255"/>
      <c r="E26" s="255"/>
      <c r="G26" s="253"/>
      <c r="H26" s="312"/>
      <c r="I26" s="309"/>
      <c r="J26" s="317"/>
      <c r="K26" s="262"/>
      <c r="L26" s="317"/>
    </row>
    <row r="27" spans="1:12" ht="15" thickBot="1">
      <c r="A27" s="255" t="s">
        <v>326</v>
      </c>
      <c r="B27" s="255"/>
      <c r="C27" s="255">
        <f>'書式Ｃ－８'!H48</f>
        <v>0</v>
      </c>
      <c r="D27" s="255" t="str">
        <f>'書式Ｃ－８'!I48</f>
        <v>-</v>
      </c>
      <c r="E27" s="255">
        <f>'書式Ｃ－８'!J48</f>
        <v>0</v>
      </c>
      <c r="G27" s="297"/>
      <c r="H27" s="315"/>
      <c r="I27" s="310"/>
      <c r="J27" s="318"/>
      <c r="K27" s="299"/>
      <c r="L27" s="318"/>
    </row>
    <row r="28" spans="1:12" ht="15" thickTop="1">
      <c r="A28" s="255"/>
      <c r="B28" s="255"/>
      <c r="C28" s="255"/>
      <c r="D28" s="255"/>
      <c r="E28" s="255"/>
      <c r="G28" s="253" t="s">
        <v>327</v>
      </c>
      <c r="H28" s="254"/>
      <c r="I28" s="305"/>
      <c r="J28" s="24" t="s">
        <v>328</v>
      </c>
      <c r="K28" s="261">
        <f>SUM(K13:K27)</f>
        <v>0</v>
      </c>
      <c r="L28" s="261" t="str">
        <f>IF(OR(AND(A$7="☑",K28&gt;=100),AND(A$8="☑",K28&gt;=150),AND(A$9="☑",K28&gt;=80)),"〇","×")</f>
        <v>×</v>
      </c>
    </row>
    <row r="29" spans="1:12">
      <c r="A29" s="296" t="s">
        <v>441</v>
      </c>
      <c r="B29" s="252"/>
      <c r="C29" s="255" t="s">
        <v>23</v>
      </c>
      <c r="D29" s="261">
        <f>IF(AND(A8="☑",H22="☑",H25="☑"),20,0)</f>
        <v>0</v>
      </c>
      <c r="E29" s="255" t="s">
        <v>23</v>
      </c>
      <c r="G29" s="253"/>
      <c r="H29" s="254"/>
      <c r="I29" s="306"/>
      <c r="J29" s="29" t="s">
        <v>329</v>
      </c>
      <c r="K29" s="262"/>
      <c r="L29" s="262"/>
    </row>
    <row r="30" spans="1:12">
      <c r="A30" s="297"/>
      <c r="B30" s="298"/>
      <c r="C30" s="255"/>
      <c r="D30" s="299"/>
      <c r="E30" s="255"/>
      <c r="G30" s="297"/>
      <c r="H30" s="298"/>
      <c r="I30" s="307"/>
      <c r="J30" s="30" t="s">
        <v>330</v>
      </c>
      <c r="K30" s="299"/>
      <c r="L30" s="299"/>
    </row>
    <row r="31" spans="1:12" ht="14" customHeight="1">
      <c r="A31" s="261" t="s">
        <v>239</v>
      </c>
      <c r="B31" s="261"/>
      <c r="C31" s="261">
        <f>SUM(C13:C30)</f>
        <v>0</v>
      </c>
      <c r="D31" s="261">
        <f t="shared" ref="D31:E31" si="0">SUM(D13:D30)</f>
        <v>0</v>
      </c>
      <c r="E31" s="261">
        <f t="shared" si="0"/>
        <v>0</v>
      </c>
    </row>
    <row r="32" spans="1:12">
      <c r="A32" s="299"/>
      <c r="B32" s="299"/>
      <c r="C32" s="299"/>
      <c r="D32" s="299"/>
      <c r="E32" s="299"/>
    </row>
    <row r="33" spans="1:12">
      <c r="A33" s="1"/>
      <c r="B33" s="1"/>
      <c r="C33" s="1"/>
      <c r="D33" s="1"/>
      <c r="E33" s="1"/>
    </row>
    <row r="34" spans="1:12">
      <c r="G34" t="s">
        <v>387</v>
      </c>
    </row>
    <row r="35" spans="1:12" ht="27" customHeight="1" thickBot="1">
      <c r="G35" s="271" t="s">
        <v>424</v>
      </c>
      <c r="H35" s="272"/>
      <c r="I35" s="273"/>
      <c r="J35" s="182" t="s">
        <v>431</v>
      </c>
    </row>
    <row r="36" spans="1:12" ht="27" customHeight="1" thickTop="1" thickBot="1">
      <c r="G36" s="271" t="s">
        <v>307</v>
      </c>
      <c r="H36" s="272"/>
      <c r="I36" s="272"/>
      <c r="J36" s="183" t="s">
        <v>22</v>
      </c>
    </row>
    <row r="37" spans="1:12" ht="29" customHeight="1" thickTop="1">
      <c r="G37" s="323" t="s">
        <v>422</v>
      </c>
      <c r="H37" s="272"/>
      <c r="I37" s="273"/>
      <c r="J37" s="38" t="str">
        <f>IF(AND(SUM('書式Ｃ－１'!AE:AE)&gt;0,SUM('書式Ｃ－１'!AF:AF)&gt;0,SUM('書式Ｃ－１'!AG:AG)&gt;0),"○","×")</f>
        <v>×</v>
      </c>
    </row>
    <row r="38" spans="1:12" s="204" customFormat="1" ht="17">
      <c r="A38" s="204" t="s">
        <v>531</v>
      </c>
      <c r="B38" s="14"/>
      <c r="C38" s="14"/>
      <c r="D38" s="14"/>
    </row>
    <row r="39" spans="1:12" s="201" customFormat="1" ht="27" customHeight="1">
      <c r="A39" s="201" t="s">
        <v>349</v>
      </c>
      <c r="G39" s="302" t="s">
        <v>421</v>
      </c>
      <c r="H39" s="303"/>
      <c r="I39" s="304"/>
      <c r="J39" s="202" t="s">
        <v>388</v>
      </c>
      <c r="K39" s="202" t="s">
        <v>389</v>
      </c>
      <c r="L39" s="203" t="s">
        <v>390</v>
      </c>
    </row>
    <row r="40" spans="1:12" s="201" customFormat="1" ht="29" customHeight="1">
      <c r="A40" s="201" t="s">
        <v>379</v>
      </c>
      <c r="G40" s="324" t="s">
        <v>13</v>
      </c>
      <c r="H40" s="325"/>
      <c r="I40" s="203" t="s">
        <v>391</v>
      </c>
      <c r="J40" s="203">
        <v>15</v>
      </c>
      <c r="K40" s="203">
        <f>SUM('書式Ｃ－１'!L61,'書式Ｃ－7'!J28)+IF('書式Ｃ－１'!M61&gt;=5,5,'書式Ｃ－１'!M61)</f>
        <v>0</v>
      </c>
      <c r="L40" s="203" t="str">
        <f>IF(K40&gt;=15,"〇","×")</f>
        <v>×</v>
      </c>
    </row>
    <row r="41" spans="1:12" s="201" customFormat="1" ht="28.25" customHeight="1">
      <c r="A41" s="204" t="s">
        <v>532</v>
      </c>
      <c r="G41" s="326"/>
      <c r="H41" s="327"/>
      <c r="I41" s="203" t="s">
        <v>392</v>
      </c>
      <c r="J41" s="203">
        <v>15</v>
      </c>
      <c r="K41" s="203">
        <f>'書式Ｃ－２'!F38</f>
        <v>0</v>
      </c>
      <c r="L41" s="203" t="str">
        <f>IF(K41&gt;=15,"〇","×")</f>
        <v>×</v>
      </c>
    </row>
    <row r="42" spans="1:12" ht="28.25" customHeight="1"/>
  </sheetData>
  <mergeCells count="83">
    <mergeCell ref="I25:I27"/>
    <mergeCell ref="G35:I35"/>
    <mergeCell ref="G36:I36"/>
    <mergeCell ref="G37:I37"/>
    <mergeCell ref="G40:H41"/>
    <mergeCell ref="A27:B28"/>
    <mergeCell ref="L13:L15"/>
    <mergeCell ref="L16:L18"/>
    <mergeCell ref="A21:B22"/>
    <mergeCell ref="E21:E22"/>
    <mergeCell ref="C19:C20"/>
    <mergeCell ref="E23:E24"/>
    <mergeCell ref="A25:B26"/>
    <mergeCell ref="C25:C26"/>
    <mergeCell ref="I13:I15"/>
    <mergeCell ref="I16:I18"/>
    <mergeCell ref="I19:I21"/>
    <mergeCell ref="L19:L21"/>
    <mergeCell ref="L22:L27"/>
    <mergeCell ref="J22:J27"/>
    <mergeCell ref="A13:B14"/>
    <mergeCell ref="I5:L5"/>
    <mergeCell ref="A31:B32"/>
    <mergeCell ref="C31:C32"/>
    <mergeCell ref="D31:D32"/>
    <mergeCell ref="E31:E32"/>
    <mergeCell ref="C27:C28"/>
    <mergeCell ref="D27:D28"/>
    <mergeCell ref="E27:E28"/>
    <mergeCell ref="K22:K27"/>
    <mergeCell ref="H22:H24"/>
    <mergeCell ref="H25:H27"/>
    <mergeCell ref="D25:D26"/>
    <mergeCell ref="E25:E26"/>
    <mergeCell ref="A23:B24"/>
    <mergeCell ref="C23:C24"/>
    <mergeCell ref="D23:D24"/>
    <mergeCell ref="K13:K15"/>
    <mergeCell ref="A19:B20"/>
    <mergeCell ref="D19:D20"/>
    <mergeCell ref="E19:E20"/>
    <mergeCell ref="C21:C22"/>
    <mergeCell ref="D21:D22"/>
    <mergeCell ref="B15:B16"/>
    <mergeCell ref="A15:A18"/>
    <mergeCell ref="B17:B18"/>
    <mergeCell ref="C15:C16"/>
    <mergeCell ref="D15:D16"/>
    <mergeCell ref="G13:H15"/>
    <mergeCell ref="G16:H18"/>
    <mergeCell ref="I22:I24"/>
    <mergeCell ref="J3:L3"/>
    <mergeCell ref="G39:I39"/>
    <mergeCell ref="C13:C14"/>
    <mergeCell ref="D13:D14"/>
    <mergeCell ref="E13:E14"/>
    <mergeCell ref="G28:H30"/>
    <mergeCell ref="I28:I30"/>
    <mergeCell ref="K28:K30"/>
    <mergeCell ref="L28:L30"/>
    <mergeCell ref="D17:D18"/>
    <mergeCell ref="E17:E18"/>
    <mergeCell ref="G25:G27"/>
    <mergeCell ref="G19:H21"/>
    <mergeCell ref="G22:G24"/>
    <mergeCell ref="K19:K21"/>
    <mergeCell ref="K16:K18"/>
    <mergeCell ref="A29:B30"/>
    <mergeCell ref="D29:D30"/>
    <mergeCell ref="E29:E30"/>
    <mergeCell ref="C29:C30"/>
    <mergeCell ref="A1:L1"/>
    <mergeCell ref="K11:K12"/>
    <mergeCell ref="I11:I12"/>
    <mergeCell ref="A6:B6"/>
    <mergeCell ref="A11:B12"/>
    <mergeCell ref="G11:H12"/>
    <mergeCell ref="A3:C3"/>
    <mergeCell ref="C11:E11"/>
    <mergeCell ref="J11:J12"/>
    <mergeCell ref="L11:L12"/>
    <mergeCell ref="E15:E16"/>
    <mergeCell ref="C17:C18"/>
  </mergeCells>
  <phoneticPr fontId="4"/>
  <dataValidations count="1">
    <dataValidation type="list" allowBlank="1" showInputMessage="1" showErrorMessage="1" sqref="A7:A9 H22:H27 J36" xr:uid="{00000000-0002-0000-0900-000000000000}">
      <formula1>"□,☑"</formula1>
    </dataValidation>
  </dataValidations>
  <pageMargins left="0.25" right="0.25" top="0.75" bottom="0.75" header="0.3" footer="0.3"/>
  <pageSetup paperSize="9" scale="69" orientation="portrait" horizontalDpi="4294967293" r:id="rId1"/>
  <ignoredErrors>
    <ignoredError sqref="L16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27"/>
  <sheetViews>
    <sheetView topLeftCell="A5" zoomScale="75" zoomScaleNormal="100" zoomScaleSheetLayoutView="90" workbookViewId="0">
      <selection activeCell="A24" sqref="A24:XFD26"/>
    </sheetView>
  </sheetViews>
  <sheetFormatPr baseColWidth="10" defaultColWidth="8.6640625" defaultRowHeight="14"/>
  <cols>
    <col min="1" max="1" width="16.1640625" customWidth="1"/>
    <col min="2" max="2" width="6.33203125" customWidth="1"/>
    <col min="3" max="3" width="23.33203125" customWidth="1"/>
    <col min="4" max="4" width="11.1640625" bestFit="1" customWidth="1"/>
    <col min="5" max="5" width="6.6640625" customWidth="1"/>
    <col min="6" max="6" width="13" customWidth="1"/>
    <col min="7" max="7" width="4.6640625" customWidth="1"/>
    <col min="8" max="8" width="13" customWidth="1"/>
    <col min="9" max="9" width="4.6640625" customWidth="1"/>
    <col min="10" max="10" width="14.5" customWidth="1"/>
    <col min="11" max="11" width="4.6640625" customWidth="1"/>
    <col min="12" max="12" width="45.83203125" customWidth="1"/>
  </cols>
  <sheetData>
    <row r="1" spans="1:13" s="194" customFormat="1" ht="24">
      <c r="A1" s="300" t="s">
        <v>520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</row>
    <row r="2" spans="1:13">
      <c r="A2" t="s">
        <v>505</v>
      </c>
    </row>
    <row r="3" spans="1:13">
      <c r="A3" s="274"/>
      <c r="B3" s="274"/>
      <c r="C3" s="274"/>
      <c r="L3" s="15" t="s">
        <v>305</v>
      </c>
    </row>
    <row r="4" spans="1:13" ht="15" thickBot="1">
      <c r="A4" s="37"/>
      <c r="B4" s="37"/>
      <c r="C4" s="37"/>
    </row>
    <row r="5" spans="1:13" ht="44.75" customHeight="1" thickTop="1" thickBot="1">
      <c r="A5" s="37"/>
      <c r="B5" s="37"/>
      <c r="C5" s="37"/>
      <c r="K5" s="246" t="s">
        <v>400</v>
      </c>
      <c r="L5" s="248"/>
    </row>
    <row r="6" spans="1:13" ht="19" thickTop="1" thickBot="1">
      <c r="A6" s="344" t="s">
        <v>396</v>
      </c>
      <c r="B6" s="345"/>
      <c r="C6" s="345"/>
      <c r="E6" s="14"/>
      <c r="F6" s="14"/>
      <c r="G6" s="14"/>
      <c r="H6" s="14"/>
      <c r="I6" s="14"/>
    </row>
    <row r="7" spans="1:13" ht="18" thickTop="1">
      <c r="A7" s="52" t="s">
        <v>18</v>
      </c>
      <c r="B7" s="342" t="s">
        <v>306</v>
      </c>
      <c r="C7" s="343"/>
      <c r="E7" s="14"/>
      <c r="F7" s="14"/>
      <c r="G7" s="14"/>
      <c r="H7" s="14"/>
      <c r="I7" s="14"/>
    </row>
    <row r="8" spans="1:13" ht="17">
      <c r="A8" s="53" t="s">
        <v>18</v>
      </c>
      <c r="B8" s="342" t="s">
        <v>307</v>
      </c>
      <c r="C8" s="343"/>
      <c r="E8" s="14"/>
      <c r="F8" s="14"/>
      <c r="G8" s="14"/>
      <c r="H8" s="14"/>
      <c r="I8" s="14"/>
    </row>
    <row r="9" spans="1:13" ht="18" thickBot="1">
      <c r="A9" s="54" t="s">
        <v>18</v>
      </c>
      <c r="B9" s="342" t="s">
        <v>308</v>
      </c>
      <c r="C9" s="343"/>
      <c r="E9" s="14"/>
    </row>
    <row r="10" spans="1:13" ht="18" thickTop="1">
      <c r="A10" s="1"/>
      <c r="B10" s="14"/>
      <c r="C10" s="37"/>
    </row>
    <row r="11" spans="1:13" s="199" customFormat="1" ht="27" customHeight="1">
      <c r="A11" s="196" t="s">
        <v>331</v>
      </c>
      <c r="B11" s="197"/>
      <c r="C11" s="197"/>
      <c r="D11" s="197"/>
      <c r="E11" s="197"/>
      <c r="F11" s="197"/>
      <c r="G11" s="197"/>
      <c r="H11" s="198"/>
    </row>
    <row r="12" spans="1:13" ht="24" customHeight="1">
      <c r="A12" s="339"/>
      <c r="B12" s="341"/>
      <c r="C12" s="340"/>
      <c r="D12" s="339" t="s">
        <v>332</v>
      </c>
      <c r="E12" s="340"/>
      <c r="F12" s="339" t="s">
        <v>333</v>
      </c>
      <c r="G12" s="340"/>
      <c r="H12" s="339" t="s">
        <v>334</v>
      </c>
      <c r="I12" s="340"/>
      <c r="J12" s="354" t="s">
        <v>335</v>
      </c>
      <c r="K12" s="355"/>
      <c r="L12" s="18" t="s">
        <v>10</v>
      </c>
    </row>
    <row r="13" spans="1:13" ht="24" customHeight="1">
      <c r="A13" s="335" t="s">
        <v>443</v>
      </c>
      <c r="B13" s="339" t="s">
        <v>440</v>
      </c>
      <c r="C13" s="340"/>
      <c r="D13" s="17" t="s">
        <v>393</v>
      </c>
      <c r="E13" s="159" t="str">
        <f>IF(OR(F13&gt;=1,H13&gt;=1),"〇","×")</f>
        <v>×</v>
      </c>
      <c r="F13" s="184">
        <f>'書式Ｃ－２'!D38+'書式Ｃ－3'!D36</f>
        <v>0</v>
      </c>
      <c r="G13" s="185" t="s">
        <v>336</v>
      </c>
      <c r="H13" s="87">
        <f>'書式Ｃ－２'!D38+'書式Ｃ－3'!D36</f>
        <v>0</v>
      </c>
      <c r="I13" s="22" t="s">
        <v>336</v>
      </c>
      <c r="J13" s="350"/>
      <c r="K13" s="351"/>
      <c r="L13" s="36"/>
    </row>
    <row r="14" spans="1:13" ht="24" customHeight="1">
      <c r="A14" s="336"/>
      <c r="B14" s="338" t="s">
        <v>337</v>
      </c>
      <c r="C14" s="164" t="s">
        <v>338</v>
      </c>
      <c r="D14" s="328"/>
      <c r="E14" s="329"/>
      <c r="F14" s="23">
        <f>SUM('書式Ｃ－１'!I61:J61)</f>
        <v>0</v>
      </c>
      <c r="G14" s="22" t="s">
        <v>336</v>
      </c>
      <c r="H14" s="23">
        <f>SUM('書式Ｃ－１'!I61:J61)</f>
        <v>0</v>
      </c>
      <c r="I14" s="22" t="s">
        <v>336</v>
      </c>
      <c r="J14" s="350"/>
      <c r="K14" s="351"/>
      <c r="L14" s="16" t="s">
        <v>339</v>
      </c>
    </row>
    <row r="15" spans="1:13" ht="24" customHeight="1">
      <c r="A15" s="336"/>
      <c r="B15" s="338"/>
      <c r="C15" s="164" t="s">
        <v>340</v>
      </c>
      <c r="D15" s="328"/>
      <c r="E15" s="329"/>
      <c r="F15" s="23">
        <f>'書式Ｃ－7'!I40+'書式Ｃ－８'!F48</f>
        <v>0</v>
      </c>
      <c r="G15" s="22" t="s">
        <v>336</v>
      </c>
      <c r="H15" s="23">
        <f>'書式Ｃ－7'!I40+'書式Ｃ－８'!F48</f>
        <v>0</v>
      </c>
      <c r="I15" s="22" t="s">
        <v>336</v>
      </c>
      <c r="J15" s="350"/>
      <c r="K15" s="351"/>
      <c r="L15" s="16"/>
    </row>
    <row r="16" spans="1:13" ht="24" customHeight="1">
      <c r="A16" s="336"/>
      <c r="B16" s="338"/>
      <c r="C16" s="164" t="s">
        <v>407</v>
      </c>
      <c r="D16" s="328"/>
      <c r="E16" s="329"/>
      <c r="F16" s="23">
        <f>'書式Ｃ－7'!J15</f>
        <v>0</v>
      </c>
      <c r="G16" s="22" t="s">
        <v>336</v>
      </c>
      <c r="H16" s="23">
        <f>'書式Ｃ－7'!J15</f>
        <v>0</v>
      </c>
      <c r="I16" s="22" t="s">
        <v>336</v>
      </c>
      <c r="J16" s="350"/>
      <c r="K16" s="351"/>
      <c r="L16" s="16"/>
      <c r="M16" s="85"/>
    </row>
    <row r="17" spans="1:13" ht="24" customHeight="1">
      <c r="A17" s="336"/>
      <c r="B17" s="338"/>
      <c r="C17" s="164" t="s">
        <v>341</v>
      </c>
      <c r="D17" s="328"/>
      <c r="E17" s="329"/>
      <c r="F17" s="87">
        <f>SUM('書式Ｃ－4'!I37:K37)+SUM('書式Ｃ－5'!I34:K34)+SUM('書式Ｃ－6'!J34:L34)</f>
        <v>0</v>
      </c>
      <c r="G17" s="22" t="s">
        <v>336</v>
      </c>
      <c r="H17" s="151">
        <f>SUM('書式Ｃ－4'!I37:K37)+SUM('書式Ｃ－5'!I34:K34)+SUM('書式Ｃ－6'!J34:L34)</f>
        <v>0</v>
      </c>
      <c r="I17" s="34" t="s">
        <v>336</v>
      </c>
      <c r="J17" s="350"/>
      <c r="K17" s="351"/>
      <c r="L17" s="16" t="s">
        <v>339</v>
      </c>
      <c r="M17" s="85"/>
    </row>
    <row r="18" spans="1:13" ht="24" customHeight="1">
      <c r="A18" s="336"/>
      <c r="B18" s="338"/>
      <c r="C18" s="164" t="s">
        <v>342</v>
      </c>
      <c r="D18" s="328"/>
      <c r="E18" s="329"/>
      <c r="F18" s="328"/>
      <c r="G18" s="349"/>
      <c r="H18" s="87">
        <f>SUM('書式Ｃ－１'!K61,'書式Ｃ－２'!H38,'書式Ｃ－3'!H36,'書式Ｃ－4'!L37,'書式Ｃ－7'!I15,'書式Ｃ－８'!I28)</f>
        <v>0</v>
      </c>
      <c r="I18" s="22" t="s">
        <v>336</v>
      </c>
      <c r="J18" s="350"/>
      <c r="K18" s="351"/>
      <c r="L18" s="16"/>
      <c r="M18" s="85"/>
    </row>
    <row r="19" spans="1:13" ht="24" customHeight="1">
      <c r="A19" s="337"/>
      <c r="B19" s="333" t="s">
        <v>239</v>
      </c>
      <c r="C19" s="334"/>
      <c r="D19" s="180" t="s">
        <v>394</v>
      </c>
      <c r="E19" s="160" t="str">
        <f>IF(OR(F19&gt;=3,H19&gt;=3),"〇","×")</f>
        <v>×</v>
      </c>
      <c r="F19" s="32">
        <f>SUM(F13:F17)</f>
        <v>0</v>
      </c>
      <c r="G19" s="33" t="s">
        <v>336</v>
      </c>
      <c r="H19" s="32">
        <f>SUM(H13:H18)</f>
        <v>0</v>
      </c>
      <c r="I19" s="33" t="s">
        <v>336</v>
      </c>
      <c r="J19" s="352"/>
      <c r="K19" s="353"/>
      <c r="L19" s="181" t="s">
        <v>430</v>
      </c>
    </row>
    <row r="20" spans="1:13" ht="24" customHeight="1" thickBot="1">
      <c r="A20" s="330" t="s">
        <v>489</v>
      </c>
      <c r="B20" s="331"/>
      <c r="C20" s="332"/>
      <c r="D20" s="172" t="s">
        <v>344</v>
      </c>
      <c r="E20" s="172" t="str">
        <f>IF(F20&gt;=2,"〇","×")</f>
        <v>×</v>
      </c>
      <c r="F20" s="173">
        <f>'書式Ｃ－８'!B48</f>
        <v>0</v>
      </c>
      <c r="G20" s="174" t="s">
        <v>336</v>
      </c>
      <c r="H20" s="175">
        <f>'書式Ｃ－８'!B48</f>
        <v>0</v>
      </c>
      <c r="I20" s="176" t="s">
        <v>336</v>
      </c>
      <c r="J20" s="346"/>
      <c r="K20" s="347"/>
      <c r="L20" s="177"/>
    </row>
    <row r="21" spans="1:13" ht="24" customHeight="1" thickTop="1" thickBot="1">
      <c r="A21" s="330" t="s">
        <v>345</v>
      </c>
      <c r="B21" s="331"/>
      <c r="C21" s="332"/>
      <c r="D21" s="172" t="s">
        <v>346</v>
      </c>
      <c r="E21" s="172" t="str">
        <f>IF(H21="☑","〇","×")</f>
        <v>×</v>
      </c>
      <c r="F21" s="346"/>
      <c r="G21" s="348"/>
      <c r="H21" s="356" t="s">
        <v>18</v>
      </c>
      <c r="I21" s="357"/>
      <c r="J21" s="348"/>
      <c r="K21" s="347"/>
      <c r="L21" s="177" t="s">
        <v>521</v>
      </c>
    </row>
    <row r="22" spans="1:13" ht="24" customHeight="1" thickTop="1">
      <c r="A22" s="330" t="s">
        <v>343</v>
      </c>
      <c r="B22" s="331"/>
      <c r="C22" s="332"/>
      <c r="D22" s="172" t="s">
        <v>344</v>
      </c>
      <c r="E22" s="172" t="str">
        <f>IF(J22&gt;=2,"〇","△")</f>
        <v>△</v>
      </c>
      <c r="F22" s="346"/>
      <c r="G22" s="347"/>
      <c r="H22" s="346"/>
      <c r="I22" s="347"/>
      <c r="J22" s="178">
        <f>'書式Ｃ－3'!D36</f>
        <v>0</v>
      </c>
      <c r="K22" s="179" t="s">
        <v>336</v>
      </c>
      <c r="L22" s="177" t="s">
        <v>382</v>
      </c>
    </row>
    <row r="24" spans="1:13" s="14" customFormat="1" ht="17">
      <c r="A24" s="14" t="s">
        <v>540</v>
      </c>
      <c r="J24" s="216"/>
      <c r="K24" s="216"/>
      <c r="L24" s="216"/>
    </row>
    <row r="25" spans="1:13" s="14" customFormat="1" ht="17">
      <c r="A25" s="14" t="s">
        <v>533</v>
      </c>
      <c r="J25" s="216"/>
      <c r="K25" s="216"/>
      <c r="L25" s="216"/>
    </row>
    <row r="26" spans="1:13" s="14" customFormat="1" ht="17">
      <c r="A26" s="14" t="s">
        <v>442</v>
      </c>
      <c r="J26" s="216"/>
      <c r="K26" s="216"/>
      <c r="L26" s="216"/>
    </row>
    <row r="27" spans="1:13" s="191" customFormat="1" ht="17">
      <c r="J27" s="200"/>
      <c r="K27" s="200"/>
      <c r="L27" s="200"/>
    </row>
  </sheetData>
  <mergeCells count="38">
    <mergeCell ref="J21:K21"/>
    <mergeCell ref="H12:I12"/>
    <mergeCell ref="J17:K17"/>
    <mergeCell ref="J18:K18"/>
    <mergeCell ref="J19:K19"/>
    <mergeCell ref="J20:K20"/>
    <mergeCell ref="J12:K12"/>
    <mergeCell ref="J13:K13"/>
    <mergeCell ref="J14:K14"/>
    <mergeCell ref="J15:K15"/>
    <mergeCell ref="J16:K16"/>
    <mergeCell ref="H21:I21"/>
    <mergeCell ref="H22:I22"/>
    <mergeCell ref="F21:G21"/>
    <mergeCell ref="F22:G22"/>
    <mergeCell ref="F18:G18"/>
    <mergeCell ref="D18:E18"/>
    <mergeCell ref="K5:L5"/>
    <mergeCell ref="A1:L1"/>
    <mergeCell ref="A3:C3"/>
    <mergeCell ref="B13:C13"/>
    <mergeCell ref="A12:C12"/>
    <mergeCell ref="F12:G12"/>
    <mergeCell ref="D12:E12"/>
    <mergeCell ref="B7:C7"/>
    <mergeCell ref="B9:C9"/>
    <mergeCell ref="B8:C8"/>
    <mergeCell ref="A6:C6"/>
    <mergeCell ref="D14:E14"/>
    <mergeCell ref="D15:E15"/>
    <mergeCell ref="D16:E16"/>
    <mergeCell ref="D17:E17"/>
    <mergeCell ref="A22:C22"/>
    <mergeCell ref="B19:C19"/>
    <mergeCell ref="A13:A19"/>
    <mergeCell ref="A20:C20"/>
    <mergeCell ref="A21:C21"/>
    <mergeCell ref="B14:B18"/>
  </mergeCells>
  <phoneticPr fontId="4"/>
  <dataValidations count="1">
    <dataValidation type="list" allowBlank="1" showInputMessage="1" showErrorMessage="1" sqref="H21:I21 A7:A10" xr:uid="{00000000-0002-0000-0A00-000000000000}">
      <formula1>"□,☑"</formula1>
    </dataValidation>
  </dataValidations>
  <pageMargins left="0.25" right="0.25" top="0.75" bottom="0.75" header="0.3" footer="0.3"/>
  <pageSetup paperSize="9" scale="9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66"/>
  <sheetViews>
    <sheetView topLeftCell="A18" zoomScale="94" zoomScaleNormal="107" zoomScaleSheetLayoutView="33" workbookViewId="0">
      <selection activeCell="A64" sqref="A64:XFD66"/>
    </sheetView>
  </sheetViews>
  <sheetFormatPr baseColWidth="10" defaultColWidth="8.6640625" defaultRowHeight="14"/>
  <cols>
    <col min="1" max="1" width="3.1640625" customWidth="1"/>
    <col min="2" max="2" width="21.33203125" customWidth="1"/>
    <col min="3" max="3" width="16.5" bestFit="1" customWidth="1"/>
    <col min="4" max="4" width="30.33203125" customWidth="1"/>
    <col min="5" max="7" width="4.5" customWidth="1"/>
    <col min="8" max="13" width="4.5" style="1" customWidth="1"/>
    <col min="14" max="14" width="12.1640625" customWidth="1"/>
    <col min="15" max="15" width="8.6640625" customWidth="1"/>
    <col min="16" max="18" width="7.83203125" style="134" customWidth="1"/>
    <col min="19" max="19" width="8.6640625" style="134"/>
    <col min="20" max="20" width="6" style="134" customWidth="1"/>
    <col min="21" max="23" width="5.6640625" style="134" customWidth="1"/>
    <col min="24" max="24" width="8.6640625" style="134"/>
    <col min="25" max="28" width="6.33203125" style="134" customWidth="1"/>
    <col min="29" max="29" width="12.1640625" style="134" customWidth="1"/>
    <col min="30" max="34" width="8.6640625" style="134"/>
    <col min="35" max="35" width="10.33203125" customWidth="1"/>
  </cols>
  <sheetData>
    <row r="1" spans="1:36" ht="22">
      <c r="A1" s="228" t="s">
        <v>494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42"/>
      <c r="AI1" s="134"/>
      <c r="AJ1" s="134"/>
    </row>
    <row r="2" spans="1:36" ht="15" thickBot="1">
      <c r="A2" t="s">
        <v>0</v>
      </c>
      <c r="AI2" s="134"/>
      <c r="AJ2" s="134"/>
    </row>
    <row r="3" spans="1:36" ht="55.25" customHeight="1" thickTop="1" thickBot="1">
      <c r="A3" s="230" t="s">
        <v>1</v>
      </c>
      <c r="B3" s="231"/>
      <c r="C3" s="232"/>
      <c r="D3" t="s">
        <v>2</v>
      </c>
      <c r="H3" s="246" t="s">
        <v>428</v>
      </c>
      <c r="I3" s="247"/>
      <c r="J3" s="247"/>
      <c r="K3" s="247"/>
      <c r="L3" s="247"/>
      <c r="M3" s="247"/>
      <c r="N3" s="248"/>
      <c r="O3" s="37"/>
      <c r="AI3" s="134"/>
      <c r="AJ3" s="134"/>
    </row>
    <row r="4" spans="1:36" ht="22.25" customHeight="1" thickTop="1">
      <c r="A4" s="37"/>
      <c r="B4" s="37"/>
      <c r="C4" s="37"/>
      <c r="N4" s="1"/>
      <c r="O4" s="37"/>
      <c r="AI4" s="134"/>
      <c r="AJ4" s="134"/>
    </row>
    <row r="5" spans="1:36" ht="17">
      <c r="B5" s="43" t="s">
        <v>3</v>
      </c>
      <c r="C5" s="44"/>
      <c r="D5" s="20"/>
      <c r="N5" s="39"/>
      <c r="O5" s="37"/>
      <c r="AI5" s="134"/>
      <c r="AJ5" s="134"/>
    </row>
    <row r="6" spans="1:36" ht="91.25" customHeight="1">
      <c r="A6" s="234" t="s">
        <v>4</v>
      </c>
      <c r="B6" s="235"/>
      <c r="C6" s="233" t="s">
        <v>5</v>
      </c>
      <c r="D6" s="233" t="s">
        <v>6</v>
      </c>
      <c r="E6" s="233" t="s">
        <v>7</v>
      </c>
      <c r="F6" s="233"/>
      <c r="G6" s="233"/>
      <c r="H6" s="240" t="s">
        <v>8</v>
      </c>
      <c r="I6" s="241"/>
      <c r="J6" s="242"/>
      <c r="K6" s="243" t="s">
        <v>408</v>
      </c>
      <c r="L6" s="243" t="s">
        <v>391</v>
      </c>
      <c r="M6" s="243" t="s">
        <v>414</v>
      </c>
      <c r="N6" s="238" t="s">
        <v>495</v>
      </c>
      <c r="O6" s="1"/>
      <c r="P6" s="227" t="s">
        <v>11</v>
      </c>
      <c r="Q6" s="227"/>
      <c r="R6" s="227"/>
      <c r="T6" s="223" t="s">
        <v>425</v>
      </c>
      <c r="U6" s="224"/>
      <c r="V6" s="224"/>
      <c r="W6" s="225"/>
      <c r="Y6" s="219" t="s">
        <v>415</v>
      </c>
      <c r="Z6" s="220"/>
      <c r="AA6" s="220"/>
      <c r="AB6" s="221"/>
      <c r="AC6" s="217" t="s">
        <v>416</v>
      </c>
      <c r="AE6" s="226" t="s">
        <v>429</v>
      </c>
      <c r="AF6" s="226"/>
      <c r="AG6" s="226"/>
      <c r="AI6" s="217" t="s">
        <v>426</v>
      </c>
      <c r="AJ6" s="217" t="s">
        <v>427</v>
      </c>
    </row>
    <row r="7" spans="1:36" ht="57" customHeight="1" thickBot="1">
      <c r="A7" s="236"/>
      <c r="B7" s="237"/>
      <c r="C7" s="233"/>
      <c r="D7" s="233"/>
      <c r="E7" s="167" t="s">
        <v>12</v>
      </c>
      <c r="F7" s="167" t="s">
        <v>13</v>
      </c>
      <c r="G7" s="167" t="s">
        <v>14</v>
      </c>
      <c r="H7" s="168" t="s">
        <v>15</v>
      </c>
      <c r="I7" s="168" t="s">
        <v>16</v>
      </c>
      <c r="J7" s="168" t="s">
        <v>17</v>
      </c>
      <c r="K7" s="244"/>
      <c r="L7" s="245"/>
      <c r="M7" s="245"/>
      <c r="N7" s="239"/>
      <c r="O7" s="1"/>
      <c r="P7" s="135" t="s">
        <v>12</v>
      </c>
      <c r="Q7" s="135" t="s">
        <v>13</v>
      </c>
      <c r="R7" s="135" t="s">
        <v>14</v>
      </c>
      <c r="T7" s="135" t="s">
        <v>257</v>
      </c>
      <c r="U7" s="135" t="s">
        <v>15</v>
      </c>
      <c r="V7" s="135" t="s">
        <v>16</v>
      </c>
      <c r="W7" s="135" t="s">
        <v>17</v>
      </c>
      <c r="Y7" s="165" t="s">
        <v>260</v>
      </c>
      <c r="Z7" s="165" t="s">
        <v>15</v>
      </c>
      <c r="AA7" s="165" t="s">
        <v>420</v>
      </c>
      <c r="AB7" s="165" t="s">
        <v>17</v>
      </c>
      <c r="AC7" s="222"/>
      <c r="AE7" s="165" t="s">
        <v>15</v>
      </c>
      <c r="AF7" s="165" t="s">
        <v>420</v>
      </c>
      <c r="AG7" s="171" t="s">
        <v>17</v>
      </c>
      <c r="AI7" s="218"/>
      <c r="AJ7" s="218"/>
    </row>
    <row r="8" spans="1:36" ht="15" thickTop="1">
      <c r="A8" s="52" t="s">
        <v>18</v>
      </c>
      <c r="B8" s="107" t="s">
        <v>19</v>
      </c>
      <c r="C8" s="108" t="s">
        <v>20</v>
      </c>
      <c r="D8" s="109" t="s">
        <v>21</v>
      </c>
      <c r="E8" s="109">
        <v>3</v>
      </c>
      <c r="F8" s="109">
        <v>4</v>
      </c>
      <c r="G8" s="110">
        <v>2</v>
      </c>
      <c r="H8" s="111" t="s">
        <v>18</v>
      </c>
      <c r="I8" s="112" t="s">
        <v>23</v>
      </c>
      <c r="J8" s="113" t="s">
        <v>18</v>
      </c>
      <c r="K8" s="152" t="s">
        <v>18</v>
      </c>
      <c r="L8" s="152" t="s">
        <v>18</v>
      </c>
      <c r="M8" s="152" t="s">
        <v>18</v>
      </c>
      <c r="N8" s="161" t="s">
        <v>24</v>
      </c>
      <c r="P8" s="137" t="str" cm="1">
        <f t="array" ref="P8">IF($A8="□"," ",IF($A8="☑",E8,ERROR))</f>
        <v xml:space="preserve"> </v>
      </c>
      <c r="Q8" s="137" t="str" cm="1">
        <f t="array" ref="Q8">IF($A8="□"," ",IF($A8="☑",F8,ERROR))</f>
        <v xml:space="preserve"> </v>
      </c>
      <c r="R8" s="137" t="str" cm="1">
        <f t="array" ref="R8">IF($A8="□"," ",IF($A8="☑",G8,ERROR))</f>
        <v xml:space="preserve"> </v>
      </c>
      <c r="T8" s="136" t="str">
        <f>IF($A8="□"," ",IF(AND(A8="☑",$K8="☑"),1,0))</f>
        <v xml:space="preserve"> </v>
      </c>
      <c r="U8" s="136" t="str">
        <f>IF($A8="□"," ",IF(AND(H8="☑",$K8="☑"),1,0))</f>
        <v xml:space="preserve"> </v>
      </c>
      <c r="V8" s="136" t="str">
        <f>IF($A8="□"," ",IF(AND(I8="☑",$K8="☑"),1,0))</f>
        <v xml:space="preserve"> </v>
      </c>
      <c r="W8" s="136" t="str">
        <f>IF($A8="□"," ",IF(AND(J8="☑",$K8="☑"),1,0))</f>
        <v xml:space="preserve"> </v>
      </c>
      <c r="Y8" s="136" t="str">
        <f>IF($A8="□"," ",IF(AND(A8="☑",$L8="☑"),F8,0))</f>
        <v xml:space="preserve"> </v>
      </c>
      <c r="Z8" s="136" t="str">
        <f>IF($A8="□"," ",IF(AND(H8="☑",$L8="☑"),F8,0))</f>
        <v xml:space="preserve"> </v>
      </c>
      <c r="AA8" s="136" t="str">
        <f>IF($A8="□"," ",IF(AND(I8="☑",$L8="☑"),F8,0))</f>
        <v xml:space="preserve"> </v>
      </c>
      <c r="AB8" s="136" t="str">
        <f>IF($A8="□"," ",IF(AND(J8="☑",$L8="☑"),F8,0))</f>
        <v xml:space="preserve"> </v>
      </c>
      <c r="AC8" s="136" t="str">
        <f>IF($A8="□"," ",IF(AND(A8="☑",$M8="☑"),F8,0))</f>
        <v xml:space="preserve"> </v>
      </c>
      <c r="AE8" s="136" t="str">
        <f>IF($A8="□"," ",IF(AND(H8="☑",$L8="☑"),1,0))</f>
        <v xml:space="preserve"> </v>
      </c>
      <c r="AF8" s="136" t="str">
        <f>IF($A8="□"," ",IF(AND(I8="☑",$L8="☑"),1,0))</f>
        <v xml:space="preserve"> </v>
      </c>
      <c r="AG8" s="136" t="str">
        <f t="shared" ref="AG8:AG49" si="0">IF($A8="□"," ",IF(AND(J8="☑",$L8="☑"),1,0))</f>
        <v xml:space="preserve"> </v>
      </c>
      <c r="AI8" s="136" t="str">
        <f>IF($A8="□"," ",IF($L8="☑",1,0))</f>
        <v xml:space="preserve"> </v>
      </c>
      <c r="AJ8" s="136" t="str">
        <f>IF($A8="□"," ",IF($M8="☑",1,0))</f>
        <v xml:space="preserve"> </v>
      </c>
    </row>
    <row r="9" spans="1:36">
      <c r="A9" s="53" t="s">
        <v>18</v>
      </c>
      <c r="B9" s="107" t="s">
        <v>25</v>
      </c>
      <c r="C9" s="114" t="s">
        <v>26</v>
      </c>
      <c r="D9" s="109" t="s">
        <v>27</v>
      </c>
      <c r="E9" s="109">
        <v>4</v>
      </c>
      <c r="F9" s="109">
        <v>4</v>
      </c>
      <c r="G9" s="110">
        <v>2</v>
      </c>
      <c r="H9" s="115" t="s">
        <v>18</v>
      </c>
      <c r="I9" s="116" t="s">
        <v>23</v>
      </c>
      <c r="J9" s="116" t="s">
        <v>18</v>
      </c>
      <c r="K9" s="153" t="s">
        <v>18</v>
      </c>
      <c r="L9" s="153" t="s">
        <v>18</v>
      </c>
      <c r="M9" s="153" t="s">
        <v>18</v>
      </c>
      <c r="N9" s="161" t="s">
        <v>24</v>
      </c>
      <c r="P9" s="137" t="str" cm="1">
        <f t="array" ref="P9">IF($A9="□"," ",IF($A9="☑",E9,ERROR))</f>
        <v xml:space="preserve"> </v>
      </c>
      <c r="Q9" s="137" t="str" cm="1">
        <f t="array" ref="Q9">IF($A9="□"," ",IF($A9="☑",F9,ERROR))</f>
        <v xml:space="preserve"> </v>
      </c>
      <c r="R9" s="137" t="str" cm="1">
        <f t="array" ref="R9">IF($A9="□"," ",IF($A9="☑",G9,ERROR))</f>
        <v xml:space="preserve"> </v>
      </c>
      <c r="T9" s="136" t="str">
        <f t="shared" ref="T9:T60" si="1">IF($A9="□"," ",IF(AND(A9="☑",$K9="☑"),1,0))</f>
        <v xml:space="preserve"> </v>
      </c>
      <c r="U9" s="136" t="str">
        <f t="shared" ref="U9:U60" si="2">IF($A9="□"," ",IF(AND(H9="☑",$K9="☑"),1,0))</f>
        <v xml:space="preserve"> </v>
      </c>
      <c r="V9" s="136" t="str">
        <f t="shared" ref="V9:V60" si="3">IF($A9="□"," ",IF(AND(I9="☑",$K9="☑"),1,0))</f>
        <v xml:space="preserve"> </v>
      </c>
      <c r="W9" s="136" t="str">
        <f t="shared" ref="W9:W60" si="4">IF($A9="□"," ",IF(AND(J9="☑",$K9="☑"),1,0))</f>
        <v xml:space="preserve"> </v>
      </c>
      <c r="Y9" s="136" t="str">
        <f t="shared" ref="Y9:Y60" si="5">IF($A9="□"," ",IF(AND(A9="☑",$L9="☑"),F9,0))</f>
        <v xml:space="preserve"> </v>
      </c>
      <c r="Z9" s="136" t="str">
        <f t="shared" ref="Z9:Z60" si="6">IF($A9="□"," ",IF(AND(H9="☑",$L9="☑"),F9,0))</f>
        <v xml:space="preserve"> </v>
      </c>
      <c r="AA9" s="136" t="str">
        <f t="shared" ref="AA9:AA60" si="7">IF($A9="□"," ",IF(AND(I9="☑",$L9="☑"),F9,0))</f>
        <v xml:space="preserve"> </v>
      </c>
      <c r="AB9" s="136" t="str">
        <f t="shared" ref="AB9:AB60" si="8">IF($A9="□"," ",IF(AND(J9="☑",$L9="☑"),F9,0))</f>
        <v xml:space="preserve"> </v>
      </c>
      <c r="AC9" s="136" t="str">
        <f t="shared" ref="AC9:AC60" si="9">IF($A9="□"," ",IF(AND(A9="☑",$M9="☑"),F9,0))</f>
        <v xml:space="preserve"> </v>
      </c>
      <c r="AE9" s="136" t="str">
        <f t="shared" ref="AE8:AE49" si="10">IF($A9="□"," ",IF(AND(H9="☑",$L9="☑"),1,0))</f>
        <v xml:space="preserve"> </v>
      </c>
      <c r="AF9" s="136" t="str">
        <f t="shared" ref="AF8:AF49" si="11">IF($A9="□"," ",IF(AND(I9="☑",$L9="☑"),1,0))</f>
        <v xml:space="preserve"> </v>
      </c>
      <c r="AG9" s="136" t="str">
        <f t="shared" si="0"/>
        <v xml:space="preserve"> </v>
      </c>
      <c r="AI9" s="136" t="str">
        <f t="shared" ref="AI9:AI60" si="12">IF($A9="□"," ",IF($L9="☑",1,0))</f>
        <v xml:space="preserve"> </v>
      </c>
      <c r="AJ9" s="136" t="str">
        <f t="shared" ref="AJ9:AJ60" si="13">IF($A9="□"," ",IF($M9="☑",1,0))</f>
        <v xml:space="preserve"> </v>
      </c>
    </row>
    <row r="10" spans="1:36">
      <c r="A10" s="53" t="s">
        <v>18</v>
      </c>
      <c r="B10" s="107" t="s">
        <v>28</v>
      </c>
      <c r="C10" s="114" t="s">
        <v>29</v>
      </c>
      <c r="D10" s="109" t="s">
        <v>30</v>
      </c>
      <c r="E10" s="109">
        <v>3</v>
      </c>
      <c r="F10" s="109">
        <v>5</v>
      </c>
      <c r="G10" s="110">
        <v>2</v>
      </c>
      <c r="H10" s="115" t="s">
        <v>18</v>
      </c>
      <c r="I10" s="116" t="s">
        <v>23</v>
      </c>
      <c r="J10" s="116" t="s">
        <v>18</v>
      </c>
      <c r="K10" s="153" t="s">
        <v>18</v>
      </c>
      <c r="L10" s="153" t="s">
        <v>18</v>
      </c>
      <c r="M10" s="153" t="s">
        <v>18</v>
      </c>
      <c r="N10" s="161" t="s">
        <v>24</v>
      </c>
      <c r="P10" s="137" t="str" cm="1">
        <f t="array" ref="P10">IF($A10="□"," ",IF($A10="☑",E10,ERROR))</f>
        <v xml:space="preserve"> </v>
      </c>
      <c r="Q10" s="137" t="str" cm="1">
        <f t="array" ref="Q10">IF($A10="□"," ",IF($A10="☑",F10,ERROR))</f>
        <v xml:space="preserve"> </v>
      </c>
      <c r="R10" s="137" t="str" cm="1">
        <f t="array" ref="R10">IF($A10="□"," ",IF($A10="☑",G10,ERROR))</f>
        <v xml:space="preserve"> </v>
      </c>
      <c r="T10" s="136" t="str">
        <f t="shared" si="1"/>
        <v xml:space="preserve"> </v>
      </c>
      <c r="U10" s="136" t="str">
        <f t="shared" si="2"/>
        <v xml:space="preserve"> </v>
      </c>
      <c r="V10" s="136" t="str">
        <f t="shared" si="3"/>
        <v xml:space="preserve"> </v>
      </c>
      <c r="W10" s="136" t="str">
        <f t="shared" si="4"/>
        <v xml:space="preserve"> </v>
      </c>
      <c r="Y10" s="136" t="str">
        <f t="shared" si="5"/>
        <v xml:space="preserve"> </v>
      </c>
      <c r="Z10" s="136" t="str">
        <f t="shared" si="6"/>
        <v xml:space="preserve"> </v>
      </c>
      <c r="AA10" s="136" t="str">
        <f t="shared" si="7"/>
        <v xml:space="preserve"> </v>
      </c>
      <c r="AB10" s="136" t="str">
        <f t="shared" si="8"/>
        <v xml:space="preserve"> </v>
      </c>
      <c r="AC10" s="136" t="str">
        <f t="shared" si="9"/>
        <v xml:space="preserve"> </v>
      </c>
      <c r="AE10" s="136" t="str">
        <f t="shared" si="10"/>
        <v xml:space="preserve"> </v>
      </c>
      <c r="AF10" s="136" t="str">
        <f t="shared" si="11"/>
        <v xml:space="preserve"> </v>
      </c>
      <c r="AG10" s="136" t="str">
        <f t="shared" si="0"/>
        <v xml:space="preserve"> </v>
      </c>
      <c r="AI10" s="136" t="str">
        <f t="shared" si="12"/>
        <v xml:space="preserve"> </v>
      </c>
      <c r="AJ10" s="136" t="str">
        <f t="shared" si="13"/>
        <v xml:space="preserve"> </v>
      </c>
    </row>
    <row r="11" spans="1:36">
      <c r="A11" s="53" t="s">
        <v>18</v>
      </c>
      <c r="B11" s="107" t="s">
        <v>31</v>
      </c>
      <c r="C11" s="114" t="s">
        <v>32</v>
      </c>
      <c r="D11" s="109" t="s">
        <v>33</v>
      </c>
      <c r="E11" s="109">
        <v>5</v>
      </c>
      <c r="F11" s="109">
        <v>5</v>
      </c>
      <c r="G11" s="110">
        <v>0</v>
      </c>
      <c r="H11" s="115" t="s">
        <v>18</v>
      </c>
      <c r="I11" s="116" t="s">
        <v>23</v>
      </c>
      <c r="J11" s="116" t="s">
        <v>18</v>
      </c>
      <c r="K11" s="153" t="s">
        <v>18</v>
      </c>
      <c r="L11" s="153" t="s">
        <v>18</v>
      </c>
      <c r="M11" s="153" t="s">
        <v>18</v>
      </c>
      <c r="N11" s="161" t="s">
        <v>24</v>
      </c>
      <c r="P11" s="137" t="str" cm="1">
        <f t="array" ref="P11">IF($A11="□"," ",IF($A11="☑",E11,ERROR))</f>
        <v xml:space="preserve"> </v>
      </c>
      <c r="Q11" s="137" t="str" cm="1">
        <f t="array" ref="Q11">IF($A11="□"," ",IF($A11="☑",F11,ERROR))</f>
        <v xml:space="preserve"> </v>
      </c>
      <c r="R11" s="137" t="str" cm="1">
        <f t="array" ref="R11">IF($A11="□"," ",IF($A11="☑",G11,ERROR))</f>
        <v xml:space="preserve"> </v>
      </c>
      <c r="T11" s="136" t="str">
        <f t="shared" si="1"/>
        <v xml:space="preserve"> </v>
      </c>
      <c r="U11" s="136" t="str">
        <f t="shared" si="2"/>
        <v xml:space="preserve"> </v>
      </c>
      <c r="V11" s="136" t="str">
        <f t="shared" si="3"/>
        <v xml:space="preserve"> </v>
      </c>
      <c r="W11" s="136" t="str">
        <f t="shared" si="4"/>
        <v xml:space="preserve"> </v>
      </c>
      <c r="Y11" s="136" t="str">
        <f t="shared" si="5"/>
        <v xml:space="preserve"> </v>
      </c>
      <c r="Z11" s="136" t="str">
        <f t="shared" si="6"/>
        <v xml:space="preserve"> </v>
      </c>
      <c r="AA11" s="136" t="str">
        <f t="shared" si="7"/>
        <v xml:space="preserve"> </v>
      </c>
      <c r="AB11" s="136" t="str">
        <f t="shared" si="8"/>
        <v xml:space="preserve"> </v>
      </c>
      <c r="AC11" s="136" t="str">
        <f t="shared" si="9"/>
        <v xml:space="preserve"> </v>
      </c>
      <c r="AE11" s="136" t="str">
        <f t="shared" si="10"/>
        <v xml:space="preserve"> </v>
      </c>
      <c r="AF11" s="136" t="str">
        <f t="shared" si="11"/>
        <v xml:space="preserve"> </v>
      </c>
      <c r="AG11" s="136" t="str">
        <f t="shared" si="0"/>
        <v xml:space="preserve"> </v>
      </c>
      <c r="AI11" s="136" t="str">
        <f t="shared" si="12"/>
        <v xml:space="preserve"> </v>
      </c>
      <c r="AJ11" s="136" t="str">
        <f t="shared" si="13"/>
        <v xml:space="preserve"> </v>
      </c>
    </row>
    <row r="12" spans="1:36">
      <c r="A12" s="53" t="s">
        <v>18</v>
      </c>
      <c r="B12" s="107" t="s">
        <v>34</v>
      </c>
      <c r="C12" s="114" t="s">
        <v>35</v>
      </c>
      <c r="D12" s="109" t="s">
        <v>36</v>
      </c>
      <c r="E12" s="109">
        <v>4</v>
      </c>
      <c r="F12" s="109">
        <v>5</v>
      </c>
      <c r="G12" s="110">
        <v>1</v>
      </c>
      <c r="H12" s="115" t="s">
        <v>18</v>
      </c>
      <c r="I12" s="116" t="s">
        <v>23</v>
      </c>
      <c r="J12" s="116" t="s">
        <v>18</v>
      </c>
      <c r="K12" s="153" t="s">
        <v>18</v>
      </c>
      <c r="L12" s="153" t="s">
        <v>18</v>
      </c>
      <c r="M12" s="153" t="s">
        <v>18</v>
      </c>
      <c r="N12" s="161" t="s">
        <v>24</v>
      </c>
      <c r="P12" s="137" t="str" cm="1">
        <f t="array" ref="P12">IF($A12="□"," ",IF($A12="☑",E12,ERROR))</f>
        <v xml:space="preserve"> </v>
      </c>
      <c r="Q12" s="137" t="str" cm="1">
        <f t="array" ref="Q12">IF($A12="□"," ",IF($A12="☑",F12,ERROR))</f>
        <v xml:space="preserve"> </v>
      </c>
      <c r="R12" s="137" t="str" cm="1">
        <f t="array" ref="R12">IF($A12="□"," ",IF($A12="☑",G12,ERROR))</f>
        <v xml:space="preserve"> </v>
      </c>
      <c r="T12" s="136" t="str">
        <f t="shared" si="1"/>
        <v xml:space="preserve"> </v>
      </c>
      <c r="U12" s="136" t="str">
        <f t="shared" si="2"/>
        <v xml:space="preserve"> </v>
      </c>
      <c r="V12" s="136" t="str">
        <f t="shared" si="3"/>
        <v xml:space="preserve"> </v>
      </c>
      <c r="W12" s="136" t="str">
        <f t="shared" si="4"/>
        <v xml:space="preserve"> </v>
      </c>
      <c r="Y12" s="136" t="str">
        <f t="shared" si="5"/>
        <v xml:space="preserve"> </v>
      </c>
      <c r="Z12" s="136" t="str">
        <f t="shared" si="6"/>
        <v xml:space="preserve"> </v>
      </c>
      <c r="AA12" s="136" t="str">
        <f t="shared" si="7"/>
        <v xml:space="preserve"> </v>
      </c>
      <c r="AB12" s="136" t="str">
        <f t="shared" si="8"/>
        <v xml:space="preserve"> </v>
      </c>
      <c r="AC12" s="136" t="str">
        <f t="shared" si="9"/>
        <v xml:space="preserve"> </v>
      </c>
      <c r="AE12" s="136" t="str">
        <f t="shared" si="10"/>
        <v xml:space="preserve"> </v>
      </c>
      <c r="AF12" s="136" t="str">
        <f t="shared" si="11"/>
        <v xml:space="preserve"> </v>
      </c>
      <c r="AG12" s="136" t="str">
        <f t="shared" si="0"/>
        <v xml:space="preserve"> </v>
      </c>
      <c r="AI12" s="136" t="str">
        <f t="shared" si="12"/>
        <v xml:space="preserve"> </v>
      </c>
      <c r="AJ12" s="136" t="str">
        <f t="shared" si="13"/>
        <v xml:space="preserve"> </v>
      </c>
    </row>
    <row r="13" spans="1:36">
      <c r="A13" s="53" t="s">
        <v>18</v>
      </c>
      <c r="B13" s="107" t="s">
        <v>37</v>
      </c>
      <c r="C13" s="114" t="s">
        <v>38</v>
      </c>
      <c r="D13" s="109" t="s">
        <v>39</v>
      </c>
      <c r="E13" s="109">
        <v>5</v>
      </c>
      <c r="F13" s="109">
        <v>5</v>
      </c>
      <c r="G13" s="110">
        <v>0</v>
      </c>
      <c r="H13" s="115" t="s">
        <v>18</v>
      </c>
      <c r="I13" s="116" t="s">
        <v>18</v>
      </c>
      <c r="J13" s="116" t="s">
        <v>18</v>
      </c>
      <c r="K13" s="153" t="s">
        <v>18</v>
      </c>
      <c r="L13" s="153" t="s">
        <v>18</v>
      </c>
      <c r="M13" s="153" t="s">
        <v>18</v>
      </c>
      <c r="N13" s="161" t="s">
        <v>24</v>
      </c>
      <c r="P13" s="137" t="str" cm="1">
        <f t="array" ref="P13">IF($A13="□"," ",IF($A13="☑",E13,ERROR))</f>
        <v xml:space="preserve"> </v>
      </c>
      <c r="Q13" s="137" t="str" cm="1">
        <f t="array" ref="Q13">IF($A13="□"," ",IF($A13="☑",F13,ERROR))</f>
        <v xml:space="preserve"> </v>
      </c>
      <c r="R13" s="137" t="str" cm="1">
        <f t="array" ref="R13">IF($A13="□"," ",IF($A13="☑",G13,ERROR))</f>
        <v xml:space="preserve"> </v>
      </c>
      <c r="T13" s="136" t="str">
        <f t="shared" si="1"/>
        <v xml:space="preserve"> </v>
      </c>
      <c r="U13" s="136" t="str">
        <f t="shared" si="2"/>
        <v xml:space="preserve"> </v>
      </c>
      <c r="V13" s="136" t="str">
        <f t="shared" si="3"/>
        <v xml:space="preserve"> </v>
      </c>
      <c r="W13" s="136" t="str">
        <f t="shared" si="4"/>
        <v xml:space="preserve"> </v>
      </c>
      <c r="Y13" s="136" t="str">
        <f t="shared" si="5"/>
        <v xml:space="preserve"> </v>
      </c>
      <c r="Z13" s="136" t="str">
        <f t="shared" si="6"/>
        <v xml:space="preserve"> </v>
      </c>
      <c r="AA13" s="136" t="str">
        <f t="shared" si="7"/>
        <v xml:space="preserve"> </v>
      </c>
      <c r="AB13" s="136" t="str">
        <f t="shared" si="8"/>
        <v xml:space="preserve"> </v>
      </c>
      <c r="AC13" s="136" t="str">
        <f t="shared" si="9"/>
        <v xml:space="preserve"> </v>
      </c>
      <c r="AE13" s="136" t="str">
        <f t="shared" si="10"/>
        <v xml:space="preserve"> </v>
      </c>
      <c r="AF13" s="136" t="str">
        <f t="shared" si="11"/>
        <v xml:space="preserve"> </v>
      </c>
      <c r="AG13" s="136" t="str">
        <f t="shared" si="0"/>
        <v xml:space="preserve"> </v>
      </c>
      <c r="AI13" s="136" t="str">
        <f t="shared" si="12"/>
        <v xml:space="preserve"> </v>
      </c>
      <c r="AJ13" s="136" t="str">
        <f t="shared" si="13"/>
        <v xml:space="preserve"> </v>
      </c>
    </row>
    <row r="14" spans="1:36">
      <c r="A14" s="53" t="s">
        <v>18</v>
      </c>
      <c r="B14" s="107" t="s">
        <v>40</v>
      </c>
      <c r="C14" s="114" t="s">
        <v>41</v>
      </c>
      <c r="D14" s="109" t="s">
        <v>42</v>
      </c>
      <c r="E14" s="109">
        <v>4</v>
      </c>
      <c r="F14" s="109">
        <v>6</v>
      </c>
      <c r="G14" s="110">
        <v>0</v>
      </c>
      <c r="H14" s="115" t="s">
        <v>18</v>
      </c>
      <c r="I14" s="116" t="s">
        <v>18</v>
      </c>
      <c r="J14" s="116" t="s">
        <v>18</v>
      </c>
      <c r="K14" s="153" t="s">
        <v>18</v>
      </c>
      <c r="L14" s="153" t="s">
        <v>18</v>
      </c>
      <c r="M14" s="153" t="s">
        <v>18</v>
      </c>
      <c r="N14" s="161" t="s">
        <v>24</v>
      </c>
      <c r="P14" s="137" t="str" cm="1">
        <f t="array" ref="P14">IF($A14="□"," ",IF($A14="☑",E14,ERROR))</f>
        <v xml:space="preserve"> </v>
      </c>
      <c r="Q14" s="137" t="str" cm="1">
        <f t="array" ref="Q14">IF($A14="□"," ",IF($A14="☑",F14,ERROR))</f>
        <v xml:space="preserve"> </v>
      </c>
      <c r="R14" s="137" t="str" cm="1">
        <f t="array" ref="R14">IF($A14="□"," ",IF($A14="☑",G14,ERROR))</f>
        <v xml:space="preserve"> </v>
      </c>
      <c r="T14" s="136" t="str">
        <f t="shared" si="1"/>
        <v xml:space="preserve"> </v>
      </c>
      <c r="U14" s="136" t="str">
        <f t="shared" si="2"/>
        <v xml:space="preserve"> </v>
      </c>
      <c r="V14" s="136" t="str">
        <f t="shared" si="3"/>
        <v xml:space="preserve"> </v>
      </c>
      <c r="W14" s="136" t="str">
        <f t="shared" si="4"/>
        <v xml:space="preserve"> </v>
      </c>
      <c r="Y14" s="136" t="str">
        <f t="shared" si="5"/>
        <v xml:space="preserve"> </v>
      </c>
      <c r="Z14" s="136" t="str">
        <f t="shared" si="6"/>
        <v xml:space="preserve"> </v>
      </c>
      <c r="AA14" s="136" t="str">
        <f t="shared" si="7"/>
        <v xml:space="preserve"> </v>
      </c>
      <c r="AB14" s="136" t="str">
        <f t="shared" si="8"/>
        <v xml:space="preserve"> </v>
      </c>
      <c r="AC14" s="136" t="str">
        <f t="shared" si="9"/>
        <v xml:space="preserve"> </v>
      </c>
      <c r="AE14" s="136" t="str">
        <f t="shared" si="10"/>
        <v xml:space="preserve"> </v>
      </c>
      <c r="AF14" s="136" t="str">
        <f t="shared" si="11"/>
        <v xml:space="preserve"> </v>
      </c>
      <c r="AG14" s="136" t="str">
        <f t="shared" si="0"/>
        <v xml:space="preserve"> </v>
      </c>
      <c r="AI14" s="136" t="str">
        <f t="shared" si="12"/>
        <v xml:space="preserve"> </v>
      </c>
      <c r="AJ14" s="136" t="str">
        <f t="shared" si="13"/>
        <v xml:space="preserve"> </v>
      </c>
    </row>
    <row r="15" spans="1:36">
      <c r="A15" s="53" t="s">
        <v>18</v>
      </c>
      <c r="B15" s="107" t="s">
        <v>43</v>
      </c>
      <c r="C15" s="114" t="s">
        <v>44</v>
      </c>
      <c r="D15" s="109" t="s">
        <v>45</v>
      </c>
      <c r="E15" s="109">
        <v>4</v>
      </c>
      <c r="F15" s="109">
        <v>6</v>
      </c>
      <c r="G15" s="110">
        <v>0</v>
      </c>
      <c r="H15" s="115" t="s">
        <v>18</v>
      </c>
      <c r="I15" s="116" t="s">
        <v>18</v>
      </c>
      <c r="J15" s="116" t="s">
        <v>18</v>
      </c>
      <c r="K15" s="153" t="s">
        <v>18</v>
      </c>
      <c r="L15" s="153" t="s">
        <v>18</v>
      </c>
      <c r="M15" s="153" t="s">
        <v>18</v>
      </c>
      <c r="N15" s="161" t="s">
        <v>24</v>
      </c>
      <c r="P15" s="137" t="str" cm="1">
        <f t="array" ref="P15">IF($A15="□"," ",IF($A15="☑",E15,ERROR))</f>
        <v xml:space="preserve"> </v>
      </c>
      <c r="Q15" s="137" t="str" cm="1">
        <f t="array" ref="Q15">IF($A15="□"," ",IF($A15="☑",F15,ERROR))</f>
        <v xml:space="preserve"> </v>
      </c>
      <c r="R15" s="137" t="str" cm="1">
        <f t="array" ref="R15">IF($A15="□"," ",IF($A15="☑",G15,ERROR))</f>
        <v xml:space="preserve"> </v>
      </c>
      <c r="T15" s="136" t="str">
        <f t="shared" si="1"/>
        <v xml:space="preserve"> </v>
      </c>
      <c r="U15" s="136" t="str">
        <f t="shared" si="2"/>
        <v xml:space="preserve"> </v>
      </c>
      <c r="V15" s="136" t="str">
        <f t="shared" si="3"/>
        <v xml:space="preserve"> </v>
      </c>
      <c r="W15" s="136" t="str">
        <f t="shared" si="4"/>
        <v xml:space="preserve"> </v>
      </c>
      <c r="Y15" s="136" t="str">
        <f t="shared" si="5"/>
        <v xml:space="preserve"> </v>
      </c>
      <c r="Z15" s="136" t="str">
        <f t="shared" si="6"/>
        <v xml:space="preserve"> </v>
      </c>
      <c r="AA15" s="136" t="str">
        <f t="shared" si="7"/>
        <v xml:space="preserve"> </v>
      </c>
      <c r="AB15" s="136" t="str">
        <f t="shared" si="8"/>
        <v xml:space="preserve"> </v>
      </c>
      <c r="AC15" s="136" t="str">
        <f t="shared" si="9"/>
        <v xml:space="preserve"> </v>
      </c>
      <c r="AE15" s="136" t="str">
        <f t="shared" si="10"/>
        <v xml:space="preserve"> </v>
      </c>
      <c r="AF15" s="136" t="str">
        <f t="shared" si="11"/>
        <v xml:space="preserve"> </v>
      </c>
      <c r="AG15" s="136" t="str">
        <f t="shared" si="0"/>
        <v xml:space="preserve"> </v>
      </c>
      <c r="AI15" s="136" t="str">
        <f t="shared" si="12"/>
        <v xml:space="preserve"> </v>
      </c>
      <c r="AJ15" s="136" t="str">
        <f t="shared" si="13"/>
        <v xml:space="preserve"> </v>
      </c>
    </row>
    <row r="16" spans="1:36">
      <c r="A16" s="53" t="s">
        <v>18</v>
      </c>
      <c r="B16" s="107" t="s">
        <v>46</v>
      </c>
      <c r="C16" s="114" t="s">
        <v>47</v>
      </c>
      <c r="D16" s="109" t="s">
        <v>48</v>
      </c>
      <c r="E16" s="109">
        <v>4</v>
      </c>
      <c r="F16" s="109">
        <v>6</v>
      </c>
      <c r="G16" s="110">
        <v>0</v>
      </c>
      <c r="H16" s="115" t="s">
        <v>18</v>
      </c>
      <c r="I16" s="116" t="s">
        <v>18</v>
      </c>
      <c r="J16" s="116" t="s">
        <v>18</v>
      </c>
      <c r="K16" s="153" t="s">
        <v>18</v>
      </c>
      <c r="L16" s="153" t="s">
        <v>18</v>
      </c>
      <c r="M16" s="153" t="s">
        <v>18</v>
      </c>
      <c r="N16" s="161" t="s">
        <v>24</v>
      </c>
      <c r="P16" s="137" t="str" cm="1">
        <f t="array" ref="P16">IF($A16="□"," ",IF($A16="☑",E16,ERROR))</f>
        <v xml:space="preserve"> </v>
      </c>
      <c r="Q16" s="137" t="str" cm="1">
        <f t="array" ref="Q16">IF($A16="□"," ",IF($A16="☑",F16,ERROR))</f>
        <v xml:space="preserve"> </v>
      </c>
      <c r="R16" s="137" t="str" cm="1">
        <f t="array" ref="R16">IF($A16="□"," ",IF($A16="☑",G16,ERROR))</f>
        <v xml:space="preserve"> </v>
      </c>
      <c r="T16" s="136" t="str">
        <f t="shared" si="1"/>
        <v xml:space="preserve"> </v>
      </c>
      <c r="U16" s="136" t="str">
        <f t="shared" si="2"/>
        <v xml:space="preserve"> </v>
      </c>
      <c r="V16" s="136" t="str">
        <f t="shared" si="3"/>
        <v xml:space="preserve"> </v>
      </c>
      <c r="W16" s="136" t="str">
        <f t="shared" si="4"/>
        <v xml:space="preserve"> </v>
      </c>
      <c r="Y16" s="136" t="str">
        <f t="shared" si="5"/>
        <v xml:space="preserve"> </v>
      </c>
      <c r="Z16" s="136" t="str">
        <f t="shared" si="6"/>
        <v xml:space="preserve"> </v>
      </c>
      <c r="AA16" s="136" t="str">
        <f t="shared" si="7"/>
        <v xml:space="preserve"> </v>
      </c>
      <c r="AB16" s="136" t="str">
        <f t="shared" si="8"/>
        <v xml:space="preserve"> </v>
      </c>
      <c r="AC16" s="136" t="str">
        <f t="shared" si="9"/>
        <v xml:space="preserve"> </v>
      </c>
      <c r="AE16" s="136" t="str">
        <f t="shared" si="10"/>
        <v xml:space="preserve"> </v>
      </c>
      <c r="AF16" s="136" t="str">
        <f t="shared" si="11"/>
        <v xml:space="preserve"> </v>
      </c>
      <c r="AG16" s="136" t="str">
        <f t="shared" si="0"/>
        <v xml:space="preserve"> </v>
      </c>
      <c r="AI16" s="136" t="str">
        <f t="shared" si="12"/>
        <v xml:space="preserve"> </v>
      </c>
      <c r="AJ16" s="136" t="str">
        <f t="shared" si="13"/>
        <v xml:space="preserve"> </v>
      </c>
    </row>
    <row r="17" spans="1:36">
      <c r="A17" s="53" t="s">
        <v>18</v>
      </c>
      <c r="B17" s="107" t="s">
        <v>49</v>
      </c>
      <c r="C17" s="114" t="s">
        <v>50</v>
      </c>
      <c r="D17" s="109" t="s">
        <v>51</v>
      </c>
      <c r="E17" s="109">
        <v>2</v>
      </c>
      <c r="F17" s="109">
        <v>5</v>
      </c>
      <c r="G17" s="110">
        <v>2</v>
      </c>
      <c r="H17" s="115" t="s">
        <v>18</v>
      </c>
      <c r="I17" s="116" t="s">
        <v>18</v>
      </c>
      <c r="J17" s="116" t="s">
        <v>18</v>
      </c>
      <c r="K17" s="153" t="s">
        <v>18</v>
      </c>
      <c r="L17" s="153" t="s">
        <v>18</v>
      </c>
      <c r="M17" s="153" t="s">
        <v>18</v>
      </c>
      <c r="N17" s="161" t="s">
        <v>24</v>
      </c>
      <c r="P17" s="137" t="str" cm="1">
        <f t="array" ref="P17">IF($A17="□"," ",IF($A17="☑",E17,ERROR))</f>
        <v xml:space="preserve"> </v>
      </c>
      <c r="Q17" s="137" t="str" cm="1">
        <f t="array" ref="Q17">IF($A17="□"," ",IF($A17="☑",F17,ERROR))</f>
        <v xml:space="preserve"> </v>
      </c>
      <c r="R17" s="137" t="str" cm="1">
        <f t="array" ref="R17">IF($A17="□"," ",IF($A17="☑",G17,ERROR))</f>
        <v xml:space="preserve"> </v>
      </c>
      <c r="T17" s="136" t="str">
        <f t="shared" si="1"/>
        <v xml:space="preserve"> </v>
      </c>
      <c r="U17" s="136" t="str">
        <f t="shared" si="2"/>
        <v xml:space="preserve"> </v>
      </c>
      <c r="V17" s="136" t="str">
        <f t="shared" si="3"/>
        <v xml:space="preserve"> </v>
      </c>
      <c r="W17" s="136" t="str">
        <f t="shared" si="4"/>
        <v xml:space="preserve"> </v>
      </c>
      <c r="Y17" s="136" t="str">
        <f t="shared" si="5"/>
        <v xml:space="preserve"> </v>
      </c>
      <c r="Z17" s="136" t="str">
        <f t="shared" si="6"/>
        <v xml:space="preserve"> </v>
      </c>
      <c r="AA17" s="136" t="str">
        <f t="shared" si="7"/>
        <v xml:space="preserve"> </v>
      </c>
      <c r="AB17" s="136" t="str">
        <f t="shared" si="8"/>
        <v xml:space="preserve"> </v>
      </c>
      <c r="AC17" s="136" t="str">
        <f t="shared" si="9"/>
        <v xml:space="preserve"> </v>
      </c>
      <c r="AE17" s="136" t="str">
        <f t="shared" si="10"/>
        <v xml:space="preserve"> </v>
      </c>
      <c r="AF17" s="136" t="str">
        <f t="shared" si="11"/>
        <v xml:space="preserve"> </v>
      </c>
      <c r="AG17" s="136" t="str">
        <f t="shared" si="0"/>
        <v xml:space="preserve"> </v>
      </c>
      <c r="AI17" s="136" t="str">
        <f t="shared" si="12"/>
        <v xml:space="preserve"> </v>
      </c>
      <c r="AJ17" s="136" t="str">
        <f t="shared" si="13"/>
        <v xml:space="preserve"> </v>
      </c>
    </row>
    <row r="18" spans="1:36">
      <c r="A18" s="53" t="s">
        <v>18</v>
      </c>
      <c r="B18" s="107" t="s">
        <v>52</v>
      </c>
      <c r="C18" s="114" t="s">
        <v>53</v>
      </c>
      <c r="D18" s="109" t="s">
        <v>54</v>
      </c>
      <c r="E18" s="109">
        <v>1.5</v>
      </c>
      <c r="F18" s="109">
        <v>6</v>
      </c>
      <c r="G18" s="110">
        <v>2</v>
      </c>
      <c r="H18" s="115" t="s">
        <v>18</v>
      </c>
      <c r="I18" s="116" t="s">
        <v>18</v>
      </c>
      <c r="J18" s="116" t="s">
        <v>18</v>
      </c>
      <c r="K18" s="153" t="s">
        <v>18</v>
      </c>
      <c r="L18" s="153" t="s">
        <v>18</v>
      </c>
      <c r="M18" s="153" t="s">
        <v>18</v>
      </c>
      <c r="N18" s="161" t="s">
        <v>24</v>
      </c>
      <c r="P18" s="137" t="str" cm="1">
        <f t="array" ref="P18">IF($A18="□"," ",IF($A18="☑",E18,ERROR))</f>
        <v xml:space="preserve"> </v>
      </c>
      <c r="Q18" s="137" t="str" cm="1">
        <f t="array" ref="Q18">IF($A18="□"," ",IF($A18="☑",F18,ERROR))</f>
        <v xml:space="preserve"> </v>
      </c>
      <c r="R18" s="137" t="str" cm="1">
        <f t="array" ref="R18">IF($A18="□"," ",IF($A18="☑",G18,ERROR))</f>
        <v xml:space="preserve"> </v>
      </c>
      <c r="T18" s="136" t="str">
        <f t="shared" si="1"/>
        <v xml:space="preserve"> </v>
      </c>
      <c r="U18" s="136" t="str">
        <f t="shared" si="2"/>
        <v xml:space="preserve"> </v>
      </c>
      <c r="V18" s="136" t="str">
        <f t="shared" si="3"/>
        <v xml:space="preserve"> </v>
      </c>
      <c r="W18" s="136" t="str">
        <f t="shared" si="4"/>
        <v xml:space="preserve"> </v>
      </c>
      <c r="Y18" s="136" t="str">
        <f t="shared" si="5"/>
        <v xml:space="preserve"> </v>
      </c>
      <c r="Z18" s="136" t="str">
        <f t="shared" si="6"/>
        <v xml:space="preserve"> </v>
      </c>
      <c r="AA18" s="136" t="str">
        <f t="shared" si="7"/>
        <v xml:space="preserve"> </v>
      </c>
      <c r="AB18" s="136" t="str">
        <f t="shared" si="8"/>
        <v xml:space="preserve"> </v>
      </c>
      <c r="AC18" s="136" t="str">
        <f t="shared" si="9"/>
        <v xml:space="preserve"> </v>
      </c>
      <c r="AE18" s="136" t="str">
        <f t="shared" si="10"/>
        <v xml:space="preserve"> </v>
      </c>
      <c r="AF18" s="136" t="str">
        <f t="shared" si="11"/>
        <v xml:space="preserve"> </v>
      </c>
      <c r="AG18" s="136" t="str">
        <f t="shared" si="0"/>
        <v xml:space="preserve"> </v>
      </c>
      <c r="AI18" s="136" t="str">
        <f t="shared" si="12"/>
        <v xml:space="preserve"> </v>
      </c>
      <c r="AJ18" s="136" t="str">
        <f t="shared" si="13"/>
        <v xml:space="preserve"> </v>
      </c>
    </row>
    <row r="19" spans="1:36">
      <c r="A19" s="53" t="s">
        <v>18</v>
      </c>
      <c r="B19" s="107" t="s">
        <v>55</v>
      </c>
      <c r="C19" s="114" t="s">
        <v>56</v>
      </c>
      <c r="D19" s="109" t="s">
        <v>57</v>
      </c>
      <c r="E19" s="109">
        <v>1.5</v>
      </c>
      <c r="F19" s="109">
        <v>6</v>
      </c>
      <c r="G19" s="110">
        <v>1.5</v>
      </c>
      <c r="H19" s="115" t="s">
        <v>18</v>
      </c>
      <c r="I19" s="116" t="s">
        <v>18</v>
      </c>
      <c r="J19" s="116" t="s">
        <v>18</v>
      </c>
      <c r="K19" s="153" t="s">
        <v>18</v>
      </c>
      <c r="L19" s="153" t="s">
        <v>18</v>
      </c>
      <c r="M19" s="153" t="s">
        <v>18</v>
      </c>
      <c r="N19" s="161" t="s">
        <v>24</v>
      </c>
      <c r="P19" s="137" t="str" cm="1">
        <f t="array" ref="P19">IF($A19="□"," ",IF($A19="☑",E19,ERROR))</f>
        <v xml:space="preserve"> </v>
      </c>
      <c r="Q19" s="137" t="str" cm="1">
        <f t="array" ref="Q19">IF($A19="□"," ",IF($A19="☑",F19,ERROR))</f>
        <v xml:space="preserve"> </v>
      </c>
      <c r="R19" s="137" t="str" cm="1">
        <f t="array" ref="R19">IF($A19="□"," ",IF($A19="☑",G19,ERROR))</f>
        <v xml:space="preserve"> </v>
      </c>
      <c r="T19" s="136" t="str">
        <f t="shared" si="1"/>
        <v xml:space="preserve"> </v>
      </c>
      <c r="U19" s="136" t="str">
        <f t="shared" si="2"/>
        <v xml:space="preserve"> </v>
      </c>
      <c r="V19" s="136" t="str">
        <f t="shared" si="3"/>
        <v xml:space="preserve"> </v>
      </c>
      <c r="W19" s="136" t="str">
        <f t="shared" si="4"/>
        <v xml:space="preserve"> </v>
      </c>
      <c r="Y19" s="136" t="str">
        <f t="shared" si="5"/>
        <v xml:space="preserve"> </v>
      </c>
      <c r="Z19" s="136" t="str">
        <f t="shared" si="6"/>
        <v xml:space="preserve"> </v>
      </c>
      <c r="AA19" s="136" t="str">
        <f t="shared" si="7"/>
        <v xml:space="preserve"> </v>
      </c>
      <c r="AB19" s="136" t="str">
        <f t="shared" si="8"/>
        <v xml:space="preserve"> </v>
      </c>
      <c r="AC19" s="136" t="str">
        <f t="shared" si="9"/>
        <v xml:space="preserve"> </v>
      </c>
      <c r="AE19" s="136" t="str">
        <f t="shared" si="10"/>
        <v xml:space="preserve"> </v>
      </c>
      <c r="AF19" s="136" t="str">
        <f t="shared" si="11"/>
        <v xml:space="preserve"> </v>
      </c>
      <c r="AG19" s="136" t="str">
        <f t="shared" si="0"/>
        <v xml:space="preserve"> </v>
      </c>
      <c r="AI19" s="136" t="str">
        <f t="shared" si="12"/>
        <v xml:space="preserve"> </v>
      </c>
      <c r="AJ19" s="136" t="str">
        <f t="shared" si="13"/>
        <v xml:space="preserve"> </v>
      </c>
    </row>
    <row r="20" spans="1:36">
      <c r="A20" s="53" t="s">
        <v>18</v>
      </c>
      <c r="B20" s="96" t="s">
        <v>58</v>
      </c>
      <c r="C20" s="97" t="s">
        <v>59</v>
      </c>
      <c r="D20" s="98" t="s">
        <v>60</v>
      </c>
      <c r="E20" s="98">
        <v>1.5</v>
      </c>
      <c r="F20" s="98">
        <v>6</v>
      </c>
      <c r="G20" s="99">
        <v>1.5</v>
      </c>
      <c r="H20" s="115" t="s">
        <v>18</v>
      </c>
      <c r="I20" s="116" t="s">
        <v>18</v>
      </c>
      <c r="J20" s="116" t="s">
        <v>18</v>
      </c>
      <c r="K20" s="153" t="s">
        <v>18</v>
      </c>
      <c r="L20" s="153" t="s">
        <v>18</v>
      </c>
      <c r="M20" s="153" t="s">
        <v>18</v>
      </c>
      <c r="N20" s="161" t="s">
        <v>24</v>
      </c>
      <c r="P20" s="137" t="str" cm="1">
        <f t="array" ref="P20">IF($A20="□"," ",IF($A20="☑",E20,ERROR))</f>
        <v xml:space="preserve"> </v>
      </c>
      <c r="Q20" s="137" t="str" cm="1">
        <f t="array" ref="Q20">IF($A20="□"," ",IF($A20="☑",F20,ERROR))</f>
        <v xml:space="preserve"> </v>
      </c>
      <c r="R20" s="137" t="str" cm="1">
        <f t="array" ref="R20">IF($A20="□"," ",IF($A20="☑",G20,ERROR))</f>
        <v xml:space="preserve"> </v>
      </c>
      <c r="T20" s="136" t="str">
        <f t="shared" si="1"/>
        <v xml:space="preserve"> </v>
      </c>
      <c r="U20" s="136" t="str">
        <f t="shared" si="2"/>
        <v xml:space="preserve"> </v>
      </c>
      <c r="V20" s="136" t="str">
        <f t="shared" si="3"/>
        <v xml:space="preserve"> </v>
      </c>
      <c r="W20" s="136" t="str">
        <f t="shared" si="4"/>
        <v xml:space="preserve"> </v>
      </c>
      <c r="Y20" s="136" t="str">
        <f t="shared" si="5"/>
        <v xml:space="preserve"> </v>
      </c>
      <c r="Z20" s="136" t="str">
        <f t="shared" si="6"/>
        <v xml:space="preserve"> </v>
      </c>
      <c r="AA20" s="136" t="str">
        <f t="shared" si="7"/>
        <v xml:space="preserve"> </v>
      </c>
      <c r="AB20" s="136" t="str">
        <f t="shared" si="8"/>
        <v xml:space="preserve"> </v>
      </c>
      <c r="AC20" s="136" t="str">
        <f t="shared" si="9"/>
        <v xml:space="preserve"> </v>
      </c>
      <c r="AE20" s="136" t="str">
        <f t="shared" si="10"/>
        <v xml:space="preserve"> </v>
      </c>
      <c r="AF20" s="136" t="str">
        <f t="shared" si="11"/>
        <v xml:space="preserve"> </v>
      </c>
      <c r="AG20" s="136" t="str">
        <f t="shared" si="0"/>
        <v xml:space="preserve"> </v>
      </c>
      <c r="AI20" s="136" t="str">
        <f t="shared" si="12"/>
        <v xml:space="preserve"> </v>
      </c>
      <c r="AJ20" s="136" t="str">
        <f t="shared" si="13"/>
        <v xml:space="preserve"> </v>
      </c>
    </row>
    <row r="21" spans="1:36">
      <c r="A21" s="53" t="s">
        <v>18</v>
      </c>
      <c r="B21" s="96" t="s">
        <v>61</v>
      </c>
      <c r="C21" s="97" t="s">
        <v>62</v>
      </c>
      <c r="D21" s="98" t="s">
        <v>63</v>
      </c>
      <c r="E21" s="98">
        <v>3</v>
      </c>
      <c r="F21" s="98">
        <v>4.5</v>
      </c>
      <c r="G21" s="99">
        <v>1.5</v>
      </c>
      <c r="H21" s="115" t="s">
        <v>18</v>
      </c>
      <c r="I21" s="116" t="s">
        <v>18</v>
      </c>
      <c r="J21" s="116" t="s">
        <v>18</v>
      </c>
      <c r="K21" s="153" t="s">
        <v>18</v>
      </c>
      <c r="L21" s="153" t="s">
        <v>18</v>
      </c>
      <c r="M21" s="153" t="s">
        <v>18</v>
      </c>
      <c r="N21" s="162" t="s">
        <v>24</v>
      </c>
      <c r="P21" s="137" t="str" cm="1">
        <f t="array" ref="P21">IF($A21="□"," ",IF($A21="☑",E21,ERROR))</f>
        <v xml:space="preserve"> </v>
      </c>
      <c r="Q21" s="137" t="str" cm="1">
        <f t="array" ref="Q21">IF($A21="□"," ",IF($A21="☑",F21,ERROR))</f>
        <v xml:space="preserve"> </v>
      </c>
      <c r="R21" s="137" t="str" cm="1">
        <f t="array" ref="R21">IF($A21="□"," ",IF($A21="☑",G21,ERROR))</f>
        <v xml:space="preserve"> </v>
      </c>
      <c r="T21" s="136" t="str">
        <f t="shared" si="1"/>
        <v xml:space="preserve"> </v>
      </c>
      <c r="U21" s="136" t="str">
        <f t="shared" si="2"/>
        <v xml:space="preserve"> </v>
      </c>
      <c r="V21" s="136" t="str">
        <f t="shared" si="3"/>
        <v xml:space="preserve"> </v>
      </c>
      <c r="W21" s="136" t="str">
        <f t="shared" si="4"/>
        <v xml:space="preserve"> </v>
      </c>
      <c r="Y21" s="136" t="str">
        <f t="shared" si="5"/>
        <v xml:space="preserve"> </v>
      </c>
      <c r="Z21" s="136" t="str">
        <f t="shared" si="6"/>
        <v xml:space="preserve"> </v>
      </c>
      <c r="AA21" s="136" t="str">
        <f t="shared" si="7"/>
        <v xml:space="preserve"> </v>
      </c>
      <c r="AB21" s="136" t="str">
        <f t="shared" si="8"/>
        <v xml:space="preserve"> </v>
      </c>
      <c r="AC21" s="136" t="str">
        <f t="shared" si="9"/>
        <v xml:space="preserve"> </v>
      </c>
      <c r="AE21" s="136" t="str">
        <f t="shared" si="10"/>
        <v xml:space="preserve"> </v>
      </c>
      <c r="AF21" s="136" t="str">
        <f t="shared" si="11"/>
        <v xml:space="preserve"> </v>
      </c>
      <c r="AG21" s="136" t="str">
        <f t="shared" si="0"/>
        <v xml:space="preserve"> </v>
      </c>
      <c r="AI21" s="136" t="str">
        <f t="shared" si="12"/>
        <v xml:space="preserve"> </v>
      </c>
      <c r="AJ21" s="136" t="str">
        <f t="shared" si="13"/>
        <v xml:space="preserve"> </v>
      </c>
    </row>
    <row r="22" spans="1:36">
      <c r="A22" s="53" t="s">
        <v>18</v>
      </c>
      <c r="B22" s="96" t="s">
        <v>64</v>
      </c>
      <c r="C22" s="97" t="s">
        <v>65</v>
      </c>
      <c r="D22" s="98" t="s">
        <v>66</v>
      </c>
      <c r="E22" s="98">
        <v>1.5</v>
      </c>
      <c r="F22" s="98">
        <v>6</v>
      </c>
      <c r="G22" s="99">
        <v>1.5</v>
      </c>
      <c r="H22" s="115" t="s">
        <v>18</v>
      </c>
      <c r="I22" s="116" t="s">
        <v>18</v>
      </c>
      <c r="J22" s="116" t="s">
        <v>18</v>
      </c>
      <c r="K22" s="153" t="s">
        <v>18</v>
      </c>
      <c r="L22" s="153" t="s">
        <v>18</v>
      </c>
      <c r="M22" s="153" t="s">
        <v>18</v>
      </c>
      <c r="N22" s="162" t="s">
        <v>24</v>
      </c>
      <c r="P22" s="137" t="str" cm="1">
        <f t="array" ref="P22">IF($A22="□"," ",IF($A22="☑",E22,ERROR))</f>
        <v xml:space="preserve"> </v>
      </c>
      <c r="Q22" s="137" t="str" cm="1">
        <f t="array" ref="Q22">IF($A22="□"," ",IF($A22="☑",F22,ERROR))</f>
        <v xml:space="preserve"> </v>
      </c>
      <c r="R22" s="137" t="str" cm="1">
        <f t="array" ref="R22">IF($A22="□"," ",IF($A22="☑",G22,ERROR))</f>
        <v xml:space="preserve"> </v>
      </c>
      <c r="T22" s="136" t="str">
        <f t="shared" si="1"/>
        <v xml:space="preserve"> </v>
      </c>
      <c r="U22" s="136" t="str">
        <f t="shared" si="2"/>
        <v xml:space="preserve"> </v>
      </c>
      <c r="V22" s="136" t="str">
        <f t="shared" si="3"/>
        <v xml:space="preserve"> </v>
      </c>
      <c r="W22" s="136" t="str">
        <f t="shared" si="4"/>
        <v xml:space="preserve"> </v>
      </c>
      <c r="Y22" s="136" t="str">
        <f t="shared" si="5"/>
        <v xml:space="preserve"> </v>
      </c>
      <c r="Z22" s="136" t="str">
        <f t="shared" si="6"/>
        <v xml:space="preserve"> </v>
      </c>
      <c r="AA22" s="136" t="str">
        <f t="shared" si="7"/>
        <v xml:space="preserve"> </v>
      </c>
      <c r="AB22" s="136" t="str">
        <f t="shared" si="8"/>
        <v xml:space="preserve"> </v>
      </c>
      <c r="AC22" s="136" t="str">
        <f t="shared" si="9"/>
        <v xml:space="preserve"> </v>
      </c>
      <c r="AE22" s="136" t="str">
        <f t="shared" si="10"/>
        <v xml:space="preserve"> </v>
      </c>
      <c r="AF22" s="136" t="str">
        <f t="shared" si="11"/>
        <v xml:space="preserve"> </v>
      </c>
      <c r="AG22" s="136" t="str">
        <f t="shared" si="0"/>
        <v xml:space="preserve"> </v>
      </c>
      <c r="AI22" s="136" t="str">
        <f t="shared" si="12"/>
        <v xml:space="preserve"> </v>
      </c>
      <c r="AJ22" s="136" t="str">
        <f t="shared" si="13"/>
        <v xml:space="preserve"> </v>
      </c>
    </row>
    <row r="23" spans="1:36">
      <c r="A23" s="53" t="s">
        <v>18</v>
      </c>
      <c r="B23" s="96" t="s">
        <v>67</v>
      </c>
      <c r="C23" s="97" t="s">
        <v>68</v>
      </c>
      <c r="D23" s="98" t="s">
        <v>69</v>
      </c>
      <c r="E23" s="98">
        <v>1.5</v>
      </c>
      <c r="F23" s="98">
        <v>6</v>
      </c>
      <c r="G23" s="99">
        <v>1.5</v>
      </c>
      <c r="H23" s="115" t="s">
        <v>18</v>
      </c>
      <c r="I23" s="116" t="s">
        <v>18</v>
      </c>
      <c r="J23" s="116" t="s">
        <v>18</v>
      </c>
      <c r="K23" s="153" t="s">
        <v>18</v>
      </c>
      <c r="L23" s="153" t="s">
        <v>18</v>
      </c>
      <c r="M23" s="153" t="s">
        <v>18</v>
      </c>
      <c r="N23" s="162" t="s">
        <v>24</v>
      </c>
      <c r="P23" s="137" t="str" cm="1">
        <f t="array" ref="P23">IF($A23="□"," ",IF($A23="☑",E23,ERROR))</f>
        <v xml:space="preserve"> </v>
      </c>
      <c r="Q23" s="137" t="str" cm="1">
        <f t="array" ref="Q23">IF($A23="□"," ",IF($A23="☑",F23,ERROR))</f>
        <v xml:space="preserve"> </v>
      </c>
      <c r="R23" s="137" t="str" cm="1">
        <f t="array" ref="R23">IF($A23="□"," ",IF($A23="☑",G23,ERROR))</f>
        <v xml:space="preserve"> </v>
      </c>
      <c r="T23" s="136" t="str">
        <f t="shared" si="1"/>
        <v xml:space="preserve"> </v>
      </c>
      <c r="U23" s="136" t="str">
        <f t="shared" si="2"/>
        <v xml:space="preserve"> </v>
      </c>
      <c r="V23" s="136" t="str">
        <f t="shared" si="3"/>
        <v xml:space="preserve"> </v>
      </c>
      <c r="W23" s="136" t="str">
        <f t="shared" si="4"/>
        <v xml:space="preserve"> </v>
      </c>
      <c r="Y23" s="136" t="str">
        <f t="shared" si="5"/>
        <v xml:space="preserve"> </v>
      </c>
      <c r="Z23" s="136" t="str">
        <f t="shared" si="6"/>
        <v xml:space="preserve"> </v>
      </c>
      <c r="AA23" s="136" t="str">
        <f t="shared" si="7"/>
        <v xml:space="preserve"> </v>
      </c>
      <c r="AB23" s="136" t="str">
        <f t="shared" si="8"/>
        <v xml:space="preserve"> </v>
      </c>
      <c r="AC23" s="136" t="str">
        <f t="shared" si="9"/>
        <v xml:space="preserve"> </v>
      </c>
      <c r="AE23" s="136" t="str">
        <f t="shared" si="10"/>
        <v xml:space="preserve"> </v>
      </c>
      <c r="AF23" s="136" t="str">
        <f t="shared" si="11"/>
        <v xml:space="preserve"> </v>
      </c>
      <c r="AG23" s="136" t="str">
        <f t="shared" si="0"/>
        <v xml:space="preserve"> </v>
      </c>
      <c r="AI23" s="136" t="str">
        <f t="shared" si="12"/>
        <v xml:space="preserve"> </v>
      </c>
      <c r="AJ23" s="136" t="str">
        <f t="shared" si="13"/>
        <v xml:space="preserve"> </v>
      </c>
    </row>
    <row r="24" spans="1:36">
      <c r="A24" s="53" t="s">
        <v>18</v>
      </c>
      <c r="B24" s="96" t="s">
        <v>70</v>
      </c>
      <c r="C24" s="97" t="s">
        <v>380</v>
      </c>
      <c r="D24" s="98" t="s">
        <v>72</v>
      </c>
      <c r="E24" s="98">
        <v>1.5</v>
      </c>
      <c r="F24" s="98">
        <v>6</v>
      </c>
      <c r="G24" s="99">
        <v>1.5</v>
      </c>
      <c r="H24" s="115" t="s">
        <v>18</v>
      </c>
      <c r="I24" s="116" t="s">
        <v>18</v>
      </c>
      <c r="J24" s="116" t="s">
        <v>18</v>
      </c>
      <c r="K24" s="153" t="s">
        <v>18</v>
      </c>
      <c r="L24" s="153" t="s">
        <v>18</v>
      </c>
      <c r="M24" s="153" t="s">
        <v>18</v>
      </c>
      <c r="N24" s="162" t="s">
        <v>24</v>
      </c>
      <c r="P24" s="137" t="str" cm="1">
        <f t="array" ref="P24">IF($A24="□"," ",IF($A24="☑",E24,ERROR))</f>
        <v xml:space="preserve"> </v>
      </c>
      <c r="Q24" s="137" t="str" cm="1">
        <f t="array" ref="Q24">IF($A24="□"," ",IF($A24="☑",F24,ERROR))</f>
        <v xml:space="preserve"> </v>
      </c>
      <c r="R24" s="137" t="str" cm="1">
        <f t="array" ref="R24">IF($A24="□"," ",IF($A24="☑",G24,ERROR))</f>
        <v xml:space="preserve"> </v>
      </c>
      <c r="T24" s="136" t="str">
        <f t="shared" si="1"/>
        <v xml:space="preserve"> </v>
      </c>
      <c r="U24" s="136" t="str">
        <f t="shared" si="2"/>
        <v xml:space="preserve"> </v>
      </c>
      <c r="V24" s="136" t="str">
        <f t="shared" si="3"/>
        <v xml:space="preserve"> </v>
      </c>
      <c r="W24" s="136" t="str">
        <f t="shared" si="4"/>
        <v xml:space="preserve"> </v>
      </c>
      <c r="Y24" s="136" t="str">
        <f t="shared" si="5"/>
        <v xml:space="preserve"> </v>
      </c>
      <c r="Z24" s="136" t="str">
        <f t="shared" si="6"/>
        <v xml:space="preserve"> </v>
      </c>
      <c r="AA24" s="136" t="str">
        <f t="shared" si="7"/>
        <v xml:space="preserve"> </v>
      </c>
      <c r="AB24" s="136" t="str">
        <f t="shared" si="8"/>
        <v xml:space="preserve"> </v>
      </c>
      <c r="AC24" s="136" t="str">
        <f t="shared" si="9"/>
        <v xml:space="preserve"> </v>
      </c>
      <c r="AE24" s="136" t="str">
        <f t="shared" si="10"/>
        <v xml:space="preserve"> </v>
      </c>
      <c r="AF24" s="136" t="str">
        <f t="shared" si="11"/>
        <v xml:space="preserve"> </v>
      </c>
      <c r="AG24" s="136" t="str">
        <f t="shared" si="0"/>
        <v xml:space="preserve"> </v>
      </c>
      <c r="AI24" s="136" t="str">
        <f t="shared" si="12"/>
        <v xml:space="preserve"> </v>
      </c>
      <c r="AJ24" s="136" t="str">
        <f t="shared" si="13"/>
        <v xml:space="preserve"> </v>
      </c>
    </row>
    <row r="25" spans="1:36">
      <c r="A25" s="53" t="s">
        <v>18</v>
      </c>
      <c r="B25" s="96" t="s">
        <v>73</v>
      </c>
      <c r="C25" s="97" t="s">
        <v>74</v>
      </c>
      <c r="D25" s="98" t="s">
        <v>75</v>
      </c>
      <c r="E25" s="98">
        <v>3</v>
      </c>
      <c r="F25" s="98">
        <v>5</v>
      </c>
      <c r="G25" s="99">
        <v>0</v>
      </c>
      <c r="H25" s="115" t="s">
        <v>18</v>
      </c>
      <c r="I25" s="116" t="s">
        <v>18</v>
      </c>
      <c r="J25" s="116" t="s">
        <v>18</v>
      </c>
      <c r="K25" s="153" t="s">
        <v>18</v>
      </c>
      <c r="L25" s="153" t="s">
        <v>18</v>
      </c>
      <c r="M25" s="153" t="s">
        <v>18</v>
      </c>
      <c r="N25" s="162" t="s">
        <v>76</v>
      </c>
      <c r="P25" s="137" t="str" cm="1">
        <f t="array" ref="P25">IF($A25="□"," ",IF($A25="☑",E25,ERROR))</f>
        <v xml:space="preserve"> </v>
      </c>
      <c r="Q25" s="137" t="str" cm="1">
        <f t="array" ref="Q25">IF($A25="□"," ",IF($A25="☑",F25,ERROR))</f>
        <v xml:space="preserve"> </v>
      </c>
      <c r="R25" s="137" t="str" cm="1">
        <f t="array" ref="R25">IF($A25="□"," ",IF($A25="☑",G25,ERROR))</f>
        <v xml:space="preserve"> </v>
      </c>
      <c r="T25" s="136" t="str">
        <f t="shared" si="1"/>
        <v xml:space="preserve"> </v>
      </c>
      <c r="U25" s="136" t="str">
        <f t="shared" si="2"/>
        <v xml:space="preserve"> </v>
      </c>
      <c r="V25" s="136" t="str">
        <f t="shared" si="3"/>
        <v xml:space="preserve"> </v>
      </c>
      <c r="W25" s="136" t="str">
        <f t="shared" si="4"/>
        <v xml:space="preserve"> </v>
      </c>
      <c r="Y25" s="136" t="str">
        <f t="shared" si="5"/>
        <v xml:space="preserve"> </v>
      </c>
      <c r="Z25" s="136" t="str">
        <f t="shared" si="6"/>
        <v xml:space="preserve"> </v>
      </c>
      <c r="AA25" s="136" t="str">
        <f t="shared" si="7"/>
        <v xml:space="preserve"> </v>
      </c>
      <c r="AB25" s="136" t="str">
        <f t="shared" si="8"/>
        <v xml:space="preserve"> </v>
      </c>
      <c r="AC25" s="136" t="str">
        <f t="shared" si="9"/>
        <v xml:space="preserve"> </v>
      </c>
      <c r="AE25" s="136" t="str">
        <f t="shared" si="10"/>
        <v xml:space="preserve"> </v>
      </c>
      <c r="AF25" s="136" t="str">
        <f t="shared" si="11"/>
        <v xml:space="preserve"> </v>
      </c>
      <c r="AG25" s="136" t="str">
        <f t="shared" si="0"/>
        <v xml:space="preserve"> </v>
      </c>
      <c r="AI25" s="136" t="str">
        <f t="shared" si="12"/>
        <v xml:space="preserve"> </v>
      </c>
      <c r="AJ25" s="136" t="str">
        <f t="shared" si="13"/>
        <v xml:space="preserve"> </v>
      </c>
    </row>
    <row r="26" spans="1:36">
      <c r="A26" s="53" t="s">
        <v>18</v>
      </c>
      <c r="B26" s="96" t="s">
        <v>77</v>
      </c>
      <c r="C26" s="97" t="s">
        <v>78</v>
      </c>
      <c r="D26" s="98" t="s">
        <v>79</v>
      </c>
      <c r="E26" s="98">
        <v>1</v>
      </c>
      <c r="F26" s="98">
        <v>6</v>
      </c>
      <c r="G26" s="99">
        <v>1</v>
      </c>
      <c r="H26" s="115" t="s">
        <v>18</v>
      </c>
      <c r="I26" s="116" t="s">
        <v>18</v>
      </c>
      <c r="J26" s="116" t="s">
        <v>18</v>
      </c>
      <c r="K26" s="153" t="s">
        <v>18</v>
      </c>
      <c r="L26" s="153" t="s">
        <v>18</v>
      </c>
      <c r="M26" s="153" t="s">
        <v>18</v>
      </c>
      <c r="N26" s="162" t="s">
        <v>24</v>
      </c>
      <c r="P26" s="137" t="str" cm="1">
        <f t="array" ref="P26">IF($A26="□"," ",IF($A26="☑",E26,ERROR))</f>
        <v xml:space="preserve"> </v>
      </c>
      <c r="Q26" s="137" t="str" cm="1">
        <f t="array" ref="Q26">IF($A26="□"," ",IF($A26="☑",F26,ERROR))</f>
        <v xml:space="preserve"> </v>
      </c>
      <c r="R26" s="137" t="str" cm="1">
        <f t="array" ref="R26">IF($A26="□"," ",IF($A26="☑",G26,ERROR))</f>
        <v xml:space="preserve"> </v>
      </c>
      <c r="T26" s="136" t="str">
        <f t="shared" si="1"/>
        <v xml:space="preserve"> </v>
      </c>
      <c r="U26" s="136" t="str">
        <f t="shared" si="2"/>
        <v xml:space="preserve"> </v>
      </c>
      <c r="V26" s="136" t="str">
        <f t="shared" si="3"/>
        <v xml:space="preserve"> </v>
      </c>
      <c r="W26" s="136" t="str">
        <f t="shared" si="4"/>
        <v xml:space="preserve"> </v>
      </c>
      <c r="Y26" s="136" t="str">
        <f t="shared" si="5"/>
        <v xml:space="preserve"> </v>
      </c>
      <c r="Z26" s="136" t="str">
        <f t="shared" si="6"/>
        <v xml:space="preserve"> </v>
      </c>
      <c r="AA26" s="136" t="str">
        <f t="shared" si="7"/>
        <v xml:space="preserve"> </v>
      </c>
      <c r="AB26" s="136" t="str">
        <f t="shared" si="8"/>
        <v xml:space="preserve"> </v>
      </c>
      <c r="AC26" s="136" t="str">
        <f t="shared" si="9"/>
        <v xml:space="preserve"> </v>
      </c>
      <c r="AE26" s="136" t="str">
        <f t="shared" si="10"/>
        <v xml:space="preserve"> </v>
      </c>
      <c r="AF26" s="136" t="str">
        <f t="shared" si="11"/>
        <v xml:space="preserve"> </v>
      </c>
      <c r="AG26" s="136" t="str">
        <f t="shared" si="0"/>
        <v xml:space="preserve"> </v>
      </c>
      <c r="AI26" s="136" t="str">
        <f t="shared" si="12"/>
        <v xml:space="preserve"> </v>
      </c>
      <c r="AJ26" s="136" t="str">
        <f t="shared" si="13"/>
        <v xml:space="preserve"> </v>
      </c>
    </row>
    <row r="27" spans="1:36">
      <c r="A27" s="53" t="s">
        <v>18</v>
      </c>
      <c r="B27" s="96" t="s">
        <v>80</v>
      </c>
      <c r="C27" s="97" t="s">
        <v>365</v>
      </c>
      <c r="D27" s="98" t="s">
        <v>81</v>
      </c>
      <c r="E27" s="98">
        <v>2</v>
      </c>
      <c r="F27" s="98">
        <v>6</v>
      </c>
      <c r="G27" s="99">
        <v>1</v>
      </c>
      <c r="H27" s="115" t="s">
        <v>18</v>
      </c>
      <c r="I27" s="116" t="s">
        <v>18</v>
      </c>
      <c r="J27" s="116" t="s">
        <v>18</v>
      </c>
      <c r="K27" s="153" t="s">
        <v>18</v>
      </c>
      <c r="L27" s="153" t="s">
        <v>18</v>
      </c>
      <c r="M27" s="153" t="s">
        <v>18</v>
      </c>
      <c r="N27" s="162" t="s">
        <v>24</v>
      </c>
      <c r="P27" s="137" t="str" cm="1">
        <f t="array" ref="P27">IF($A27="□"," ",IF($A27="☑",E27,ERROR))</f>
        <v xml:space="preserve"> </v>
      </c>
      <c r="Q27" s="137" t="str" cm="1">
        <f t="array" ref="Q27">IF($A27="□"," ",IF($A27="☑",F27,ERROR))</f>
        <v xml:space="preserve"> </v>
      </c>
      <c r="R27" s="137" t="str" cm="1">
        <f t="array" ref="R27">IF($A27="□"," ",IF($A27="☑",G27,ERROR))</f>
        <v xml:space="preserve"> </v>
      </c>
      <c r="T27" s="136" t="str">
        <f t="shared" si="1"/>
        <v xml:space="preserve"> </v>
      </c>
      <c r="U27" s="136" t="str">
        <f t="shared" si="2"/>
        <v xml:space="preserve"> </v>
      </c>
      <c r="V27" s="136" t="str">
        <f t="shared" si="3"/>
        <v xml:space="preserve"> </v>
      </c>
      <c r="W27" s="136" t="str">
        <f t="shared" si="4"/>
        <v xml:space="preserve"> </v>
      </c>
      <c r="Y27" s="136" t="str">
        <f t="shared" si="5"/>
        <v xml:space="preserve"> </v>
      </c>
      <c r="Z27" s="136" t="str">
        <f t="shared" si="6"/>
        <v xml:space="preserve"> </v>
      </c>
      <c r="AA27" s="136" t="str">
        <f t="shared" si="7"/>
        <v xml:space="preserve"> </v>
      </c>
      <c r="AB27" s="136" t="str">
        <f t="shared" si="8"/>
        <v xml:space="preserve"> </v>
      </c>
      <c r="AC27" s="136" t="str">
        <f t="shared" si="9"/>
        <v xml:space="preserve"> </v>
      </c>
      <c r="AE27" s="136" t="str">
        <f t="shared" si="10"/>
        <v xml:space="preserve"> </v>
      </c>
      <c r="AF27" s="136" t="str">
        <f t="shared" si="11"/>
        <v xml:space="preserve"> </v>
      </c>
      <c r="AG27" s="136" t="str">
        <f t="shared" si="0"/>
        <v xml:space="preserve"> </v>
      </c>
      <c r="AI27" s="136" t="str">
        <f t="shared" si="12"/>
        <v xml:space="preserve"> </v>
      </c>
      <c r="AJ27" s="136" t="str">
        <f t="shared" si="13"/>
        <v xml:space="preserve"> </v>
      </c>
    </row>
    <row r="28" spans="1:36">
      <c r="A28" s="53" t="s">
        <v>18</v>
      </c>
      <c r="B28" s="96" t="s">
        <v>82</v>
      </c>
      <c r="C28" s="97" t="s">
        <v>83</v>
      </c>
      <c r="D28" s="98" t="s">
        <v>79</v>
      </c>
      <c r="E28" s="98">
        <v>2</v>
      </c>
      <c r="F28" s="98">
        <v>6</v>
      </c>
      <c r="G28" s="99">
        <v>1</v>
      </c>
      <c r="H28" s="115" t="s">
        <v>18</v>
      </c>
      <c r="I28" s="116" t="s">
        <v>18</v>
      </c>
      <c r="J28" s="116" t="s">
        <v>18</v>
      </c>
      <c r="K28" s="153" t="s">
        <v>18</v>
      </c>
      <c r="L28" s="153" t="s">
        <v>18</v>
      </c>
      <c r="M28" s="153" t="s">
        <v>18</v>
      </c>
      <c r="N28" s="162" t="s">
        <v>24</v>
      </c>
      <c r="P28" s="137" t="str" cm="1">
        <f t="array" ref="P28">IF($A28="□"," ",IF($A28="☑",E28,ERROR))</f>
        <v xml:space="preserve"> </v>
      </c>
      <c r="Q28" s="137" t="str" cm="1">
        <f t="array" ref="Q28">IF($A28="□"," ",IF($A28="☑",F28,ERROR))</f>
        <v xml:space="preserve"> </v>
      </c>
      <c r="R28" s="137" t="str" cm="1">
        <f t="array" ref="R28">IF($A28="□"," ",IF($A28="☑",G28,ERROR))</f>
        <v xml:space="preserve"> </v>
      </c>
      <c r="T28" s="136" t="str">
        <f t="shared" si="1"/>
        <v xml:space="preserve"> </v>
      </c>
      <c r="U28" s="136" t="str">
        <f t="shared" si="2"/>
        <v xml:space="preserve"> </v>
      </c>
      <c r="V28" s="136" t="str">
        <f t="shared" si="3"/>
        <v xml:space="preserve"> </v>
      </c>
      <c r="W28" s="136" t="str">
        <f t="shared" si="4"/>
        <v xml:space="preserve"> </v>
      </c>
      <c r="Y28" s="136" t="str">
        <f t="shared" si="5"/>
        <v xml:space="preserve"> </v>
      </c>
      <c r="Z28" s="136" t="str">
        <f t="shared" si="6"/>
        <v xml:space="preserve"> </v>
      </c>
      <c r="AA28" s="136" t="str">
        <f t="shared" si="7"/>
        <v xml:space="preserve"> </v>
      </c>
      <c r="AB28" s="136" t="str">
        <f t="shared" si="8"/>
        <v xml:space="preserve"> </v>
      </c>
      <c r="AC28" s="136" t="str">
        <f t="shared" si="9"/>
        <v xml:space="preserve"> </v>
      </c>
      <c r="AE28" s="136" t="str">
        <f t="shared" si="10"/>
        <v xml:space="preserve"> </v>
      </c>
      <c r="AF28" s="136" t="str">
        <f t="shared" si="11"/>
        <v xml:space="preserve"> </v>
      </c>
      <c r="AG28" s="136" t="str">
        <f t="shared" si="0"/>
        <v xml:space="preserve"> </v>
      </c>
      <c r="AI28" s="136" t="str">
        <f t="shared" si="12"/>
        <v xml:space="preserve"> </v>
      </c>
      <c r="AJ28" s="136" t="str">
        <f t="shared" si="13"/>
        <v xml:space="preserve"> </v>
      </c>
    </row>
    <row r="29" spans="1:36">
      <c r="A29" s="53" t="s">
        <v>18</v>
      </c>
      <c r="B29" s="96" t="s">
        <v>84</v>
      </c>
      <c r="C29" s="97" t="s">
        <v>358</v>
      </c>
      <c r="D29" s="98" t="s">
        <v>85</v>
      </c>
      <c r="E29" s="98">
        <v>1.5</v>
      </c>
      <c r="F29" s="98">
        <v>6</v>
      </c>
      <c r="G29" s="99">
        <v>1.5</v>
      </c>
      <c r="H29" s="115" t="s">
        <v>18</v>
      </c>
      <c r="I29" s="116" t="s">
        <v>18</v>
      </c>
      <c r="J29" s="116" t="s">
        <v>18</v>
      </c>
      <c r="K29" s="153" t="s">
        <v>18</v>
      </c>
      <c r="L29" s="153" t="s">
        <v>18</v>
      </c>
      <c r="M29" s="153" t="s">
        <v>18</v>
      </c>
      <c r="N29" s="162" t="s">
        <v>24</v>
      </c>
      <c r="P29" s="137" t="str" cm="1">
        <f t="array" ref="P29">IF($A29="□"," ",IF($A29="☑",E29,ERROR))</f>
        <v xml:space="preserve"> </v>
      </c>
      <c r="Q29" s="137" t="str" cm="1">
        <f t="array" ref="Q29">IF($A29="□"," ",IF($A29="☑",F29,ERROR))</f>
        <v xml:space="preserve"> </v>
      </c>
      <c r="R29" s="137" t="str" cm="1">
        <f t="array" ref="R29">IF($A29="□"," ",IF($A29="☑",G29,ERROR))</f>
        <v xml:space="preserve"> </v>
      </c>
      <c r="T29" s="136" t="str">
        <f t="shared" si="1"/>
        <v xml:space="preserve"> </v>
      </c>
      <c r="U29" s="136" t="str">
        <f t="shared" si="2"/>
        <v xml:space="preserve"> </v>
      </c>
      <c r="V29" s="136" t="str">
        <f t="shared" si="3"/>
        <v xml:space="preserve"> </v>
      </c>
      <c r="W29" s="136" t="str">
        <f t="shared" si="4"/>
        <v xml:space="preserve"> </v>
      </c>
      <c r="Y29" s="136" t="str">
        <f t="shared" si="5"/>
        <v xml:space="preserve"> </v>
      </c>
      <c r="Z29" s="136" t="str">
        <f t="shared" si="6"/>
        <v xml:space="preserve"> </v>
      </c>
      <c r="AA29" s="136" t="str">
        <f t="shared" si="7"/>
        <v xml:space="preserve"> </v>
      </c>
      <c r="AB29" s="136" t="str">
        <f t="shared" si="8"/>
        <v xml:space="preserve"> </v>
      </c>
      <c r="AC29" s="136" t="str">
        <f t="shared" si="9"/>
        <v xml:space="preserve"> </v>
      </c>
      <c r="AE29" s="136" t="str">
        <f t="shared" si="10"/>
        <v xml:space="preserve"> </v>
      </c>
      <c r="AF29" s="136" t="str">
        <f t="shared" si="11"/>
        <v xml:space="preserve"> </v>
      </c>
      <c r="AG29" s="136" t="str">
        <f t="shared" si="0"/>
        <v xml:space="preserve"> </v>
      </c>
      <c r="AI29" s="136" t="str">
        <f t="shared" si="12"/>
        <v xml:space="preserve"> </v>
      </c>
      <c r="AJ29" s="136" t="str">
        <f t="shared" si="13"/>
        <v xml:space="preserve"> </v>
      </c>
    </row>
    <row r="30" spans="1:36">
      <c r="A30" s="53" t="s">
        <v>18</v>
      </c>
      <c r="B30" s="96" t="s">
        <v>86</v>
      </c>
      <c r="C30" s="97" t="s">
        <v>87</v>
      </c>
      <c r="D30" s="98" t="s">
        <v>88</v>
      </c>
      <c r="E30" s="98">
        <v>2</v>
      </c>
      <c r="F30" s="98">
        <v>6</v>
      </c>
      <c r="G30" s="99">
        <v>1</v>
      </c>
      <c r="H30" s="115" t="s">
        <v>18</v>
      </c>
      <c r="I30" s="116" t="s">
        <v>18</v>
      </c>
      <c r="J30" s="116" t="s">
        <v>18</v>
      </c>
      <c r="K30" s="153" t="s">
        <v>18</v>
      </c>
      <c r="L30" s="153" t="s">
        <v>18</v>
      </c>
      <c r="M30" s="153" t="s">
        <v>18</v>
      </c>
      <c r="N30" s="162" t="s">
        <v>24</v>
      </c>
      <c r="P30" s="137" t="str" cm="1">
        <f t="array" ref="P30">IF($A30="□"," ",IF($A30="☑",E30,ERROR))</f>
        <v xml:space="preserve"> </v>
      </c>
      <c r="Q30" s="137" t="str" cm="1">
        <f t="array" ref="Q30">IF($A30="□"," ",IF($A30="☑",F30,ERROR))</f>
        <v xml:space="preserve"> </v>
      </c>
      <c r="R30" s="137" t="str" cm="1">
        <f t="array" ref="R30">IF($A30="□"," ",IF($A30="☑",G30,ERROR))</f>
        <v xml:space="preserve"> </v>
      </c>
      <c r="T30" s="136" t="str">
        <f t="shared" si="1"/>
        <v xml:space="preserve"> </v>
      </c>
      <c r="U30" s="136" t="str">
        <f t="shared" si="2"/>
        <v xml:space="preserve"> </v>
      </c>
      <c r="V30" s="136" t="str">
        <f t="shared" si="3"/>
        <v xml:space="preserve"> </v>
      </c>
      <c r="W30" s="136" t="str">
        <f t="shared" si="4"/>
        <v xml:space="preserve"> </v>
      </c>
      <c r="Y30" s="136" t="str">
        <f t="shared" si="5"/>
        <v xml:space="preserve"> </v>
      </c>
      <c r="Z30" s="136" t="str">
        <f t="shared" si="6"/>
        <v xml:space="preserve"> </v>
      </c>
      <c r="AA30" s="136" t="str">
        <f t="shared" si="7"/>
        <v xml:space="preserve"> </v>
      </c>
      <c r="AB30" s="136" t="str">
        <f t="shared" si="8"/>
        <v xml:space="preserve"> </v>
      </c>
      <c r="AC30" s="136" t="str">
        <f t="shared" si="9"/>
        <v xml:space="preserve"> </v>
      </c>
      <c r="AE30" s="136" t="str">
        <f t="shared" si="10"/>
        <v xml:space="preserve"> </v>
      </c>
      <c r="AF30" s="136" t="str">
        <f t="shared" si="11"/>
        <v xml:space="preserve"> </v>
      </c>
      <c r="AG30" s="136" t="str">
        <f t="shared" si="0"/>
        <v xml:space="preserve"> </v>
      </c>
      <c r="AI30" s="136" t="str">
        <f t="shared" si="12"/>
        <v xml:space="preserve"> </v>
      </c>
      <c r="AJ30" s="136" t="str">
        <f t="shared" si="13"/>
        <v xml:space="preserve"> </v>
      </c>
    </row>
    <row r="31" spans="1:36">
      <c r="A31" s="53" t="s">
        <v>18</v>
      </c>
      <c r="B31" s="96" t="s">
        <v>89</v>
      </c>
      <c r="C31" s="97" t="s">
        <v>90</v>
      </c>
      <c r="D31" s="98" t="s">
        <v>91</v>
      </c>
      <c r="E31" s="98">
        <v>1</v>
      </c>
      <c r="F31" s="98">
        <v>6</v>
      </c>
      <c r="G31" s="99">
        <v>1</v>
      </c>
      <c r="H31" s="115" t="s">
        <v>18</v>
      </c>
      <c r="I31" s="116" t="s">
        <v>18</v>
      </c>
      <c r="J31" s="116" t="s">
        <v>18</v>
      </c>
      <c r="K31" s="153" t="s">
        <v>18</v>
      </c>
      <c r="L31" s="153" t="s">
        <v>18</v>
      </c>
      <c r="M31" s="153" t="s">
        <v>18</v>
      </c>
      <c r="N31" s="162" t="s">
        <v>24</v>
      </c>
      <c r="P31" s="137" t="str" cm="1">
        <f t="array" ref="P31">IF($A31="□"," ",IF($A31="☑",E31,ERROR))</f>
        <v xml:space="preserve"> </v>
      </c>
      <c r="Q31" s="137" t="str" cm="1">
        <f t="array" ref="Q31">IF($A31="□"," ",IF($A31="☑",F31,ERROR))</f>
        <v xml:space="preserve"> </v>
      </c>
      <c r="R31" s="137" t="str" cm="1">
        <f t="array" ref="R31">IF($A31="□"," ",IF($A31="☑",G31,ERROR))</f>
        <v xml:space="preserve"> </v>
      </c>
      <c r="T31" s="136" t="str">
        <f t="shared" si="1"/>
        <v xml:space="preserve"> </v>
      </c>
      <c r="U31" s="136" t="str">
        <f t="shared" si="2"/>
        <v xml:space="preserve"> </v>
      </c>
      <c r="V31" s="136" t="str">
        <f t="shared" si="3"/>
        <v xml:space="preserve"> </v>
      </c>
      <c r="W31" s="136" t="str">
        <f t="shared" si="4"/>
        <v xml:space="preserve"> </v>
      </c>
      <c r="Y31" s="136" t="str">
        <f t="shared" si="5"/>
        <v xml:space="preserve"> </v>
      </c>
      <c r="Z31" s="136" t="str">
        <f t="shared" si="6"/>
        <v xml:space="preserve"> </v>
      </c>
      <c r="AA31" s="136" t="str">
        <f t="shared" si="7"/>
        <v xml:space="preserve"> </v>
      </c>
      <c r="AB31" s="136" t="str">
        <f t="shared" si="8"/>
        <v xml:space="preserve"> </v>
      </c>
      <c r="AC31" s="136" t="str">
        <f t="shared" si="9"/>
        <v xml:space="preserve"> </v>
      </c>
      <c r="AE31" s="136" t="str">
        <f t="shared" si="10"/>
        <v xml:space="preserve"> </v>
      </c>
      <c r="AF31" s="136" t="str">
        <f t="shared" si="11"/>
        <v xml:space="preserve"> </v>
      </c>
      <c r="AG31" s="136" t="str">
        <f t="shared" si="0"/>
        <v xml:space="preserve"> </v>
      </c>
      <c r="AI31" s="136" t="str">
        <f t="shared" si="12"/>
        <v xml:space="preserve"> </v>
      </c>
      <c r="AJ31" s="136" t="str">
        <f t="shared" si="13"/>
        <v xml:space="preserve"> </v>
      </c>
    </row>
    <row r="32" spans="1:36">
      <c r="A32" s="53" t="s">
        <v>18</v>
      </c>
      <c r="B32" s="96" t="s">
        <v>92</v>
      </c>
      <c r="C32" s="97" t="s">
        <v>93</v>
      </c>
      <c r="D32" s="98" t="s">
        <v>91</v>
      </c>
      <c r="E32" s="98">
        <v>1</v>
      </c>
      <c r="F32" s="98">
        <v>6</v>
      </c>
      <c r="G32" s="99">
        <v>1</v>
      </c>
      <c r="H32" s="115" t="s">
        <v>18</v>
      </c>
      <c r="I32" s="116" t="s">
        <v>18</v>
      </c>
      <c r="J32" s="116" t="s">
        <v>18</v>
      </c>
      <c r="K32" s="153" t="s">
        <v>18</v>
      </c>
      <c r="L32" s="153" t="s">
        <v>18</v>
      </c>
      <c r="M32" s="153" t="s">
        <v>18</v>
      </c>
      <c r="N32" s="162" t="s">
        <v>24</v>
      </c>
      <c r="P32" s="137" t="str" cm="1">
        <f t="array" ref="P32">IF($A32="□"," ",IF($A32="☑",E32,ERROR))</f>
        <v xml:space="preserve"> </v>
      </c>
      <c r="Q32" s="137" t="str" cm="1">
        <f t="array" ref="Q32">IF($A32="□"," ",IF($A32="☑",F32,ERROR))</f>
        <v xml:space="preserve"> </v>
      </c>
      <c r="R32" s="137" t="str" cm="1">
        <f t="array" ref="R32">IF($A32="□"," ",IF($A32="☑",G32,ERROR))</f>
        <v xml:space="preserve"> </v>
      </c>
      <c r="T32" s="136" t="str">
        <f t="shared" si="1"/>
        <v xml:space="preserve"> </v>
      </c>
      <c r="U32" s="136" t="str">
        <f t="shared" si="2"/>
        <v xml:space="preserve"> </v>
      </c>
      <c r="V32" s="136" t="str">
        <f t="shared" si="3"/>
        <v xml:space="preserve"> </v>
      </c>
      <c r="W32" s="136" t="str">
        <f t="shared" si="4"/>
        <v xml:space="preserve"> </v>
      </c>
      <c r="Y32" s="136" t="str">
        <f t="shared" si="5"/>
        <v xml:space="preserve"> </v>
      </c>
      <c r="Z32" s="136" t="str">
        <f t="shared" si="6"/>
        <v xml:space="preserve"> </v>
      </c>
      <c r="AA32" s="136" t="str">
        <f t="shared" si="7"/>
        <v xml:space="preserve"> </v>
      </c>
      <c r="AB32" s="136" t="str">
        <f t="shared" si="8"/>
        <v xml:space="preserve"> </v>
      </c>
      <c r="AC32" s="136" t="str">
        <f t="shared" si="9"/>
        <v xml:space="preserve"> </v>
      </c>
      <c r="AE32" s="136" t="str">
        <f t="shared" si="10"/>
        <v xml:space="preserve"> </v>
      </c>
      <c r="AF32" s="136" t="str">
        <f t="shared" si="11"/>
        <v xml:space="preserve"> </v>
      </c>
      <c r="AG32" s="136" t="str">
        <f t="shared" si="0"/>
        <v xml:space="preserve"> </v>
      </c>
      <c r="AI32" s="136" t="str">
        <f t="shared" si="12"/>
        <v xml:space="preserve"> </v>
      </c>
      <c r="AJ32" s="136" t="str">
        <f t="shared" si="13"/>
        <v xml:space="preserve"> </v>
      </c>
    </row>
    <row r="33" spans="1:36">
      <c r="A33" s="53" t="s">
        <v>18</v>
      </c>
      <c r="B33" s="96" t="s">
        <v>94</v>
      </c>
      <c r="C33" s="97" t="s">
        <v>95</v>
      </c>
      <c r="D33" s="98" t="s">
        <v>359</v>
      </c>
      <c r="E33" s="98">
        <v>1</v>
      </c>
      <c r="F33" s="98">
        <v>6</v>
      </c>
      <c r="G33" s="99">
        <v>1</v>
      </c>
      <c r="H33" s="115" t="s">
        <v>18</v>
      </c>
      <c r="I33" s="116" t="s">
        <v>18</v>
      </c>
      <c r="J33" s="116" t="s">
        <v>18</v>
      </c>
      <c r="K33" s="153" t="s">
        <v>18</v>
      </c>
      <c r="L33" s="153" t="s">
        <v>18</v>
      </c>
      <c r="M33" s="153" t="s">
        <v>18</v>
      </c>
      <c r="N33" s="162" t="s">
        <v>24</v>
      </c>
      <c r="P33" s="137" t="str" cm="1">
        <f t="array" ref="P33">IF($A33="□"," ",IF($A33="☑",E33,ERROR))</f>
        <v xml:space="preserve"> </v>
      </c>
      <c r="Q33" s="137" t="str" cm="1">
        <f t="array" ref="Q33">IF($A33="□"," ",IF($A33="☑",F33,ERROR))</f>
        <v xml:space="preserve"> </v>
      </c>
      <c r="R33" s="137" t="str" cm="1">
        <f t="array" ref="R33">IF($A33="□"," ",IF($A33="☑",G33,ERROR))</f>
        <v xml:space="preserve"> </v>
      </c>
      <c r="T33" s="136" t="str">
        <f t="shared" si="1"/>
        <v xml:space="preserve"> </v>
      </c>
      <c r="U33" s="136" t="str">
        <f t="shared" si="2"/>
        <v xml:space="preserve"> </v>
      </c>
      <c r="V33" s="136" t="str">
        <f t="shared" si="3"/>
        <v xml:space="preserve"> </v>
      </c>
      <c r="W33" s="136" t="str">
        <f t="shared" si="4"/>
        <v xml:space="preserve"> </v>
      </c>
      <c r="Y33" s="136" t="str">
        <f t="shared" si="5"/>
        <v xml:space="preserve"> </v>
      </c>
      <c r="Z33" s="136" t="str">
        <f t="shared" si="6"/>
        <v xml:space="preserve"> </v>
      </c>
      <c r="AA33" s="136" t="str">
        <f t="shared" si="7"/>
        <v xml:space="preserve"> </v>
      </c>
      <c r="AB33" s="136" t="str">
        <f t="shared" si="8"/>
        <v xml:space="preserve"> </v>
      </c>
      <c r="AC33" s="136" t="str">
        <f t="shared" si="9"/>
        <v xml:space="preserve"> </v>
      </c>
      <c r="AE33" s="136" t="str">
        <f t="shared" si="10"/>
        <v xml:space="preserve"> </v>
      </c>
      <c r="AF33" s="136" t="str">
        <f t="shared" si="11"/>
        <v xml:space="preserve"> </v>
      </c>
      <c r="AG33" s="136" t="str">
        <f t="shared" si="0"/>
        <v xml:space="preserve"> </v>
      </c>
      <c r="AI33" s="136" t="str">
        <f t="shared" si="12"/>
        <v xml:space="preserve"> </v>
      </c>
      <c r="AJ33" s="136" t="str">
        <f t="shared" si="13"/>
        <v xml:space="preserve"> </v>
      </c>
    </row>
    <row r="34" spans="1:36">
      <c r="A34" s="53" t="s">
        <v>18</v>
      </c>
      <c r="B34" s="96" t="s">
        <v>96</v>
      </c>
      <c r="C34" s="97" t="s">
        <v>97</v>
      </c>
      <c r="D34" s="98" t="s">
        <v>98</v>
      </c>
      <c r="E34" s="98">
        <v>2</v>
      </c>
      <c r="F34" s="98">
        <v>6</v>
      </c>
      <c r="G34" s="99">
        <v>1</v>
      </c>
      <c r="H34" s="115" t="s">
        <v>18</v>
      </c>
      <c r="I34" s="116" t="s">
        <v>18</v>
      </c>
      <c r="J34" s="116" t="s">
        <v>18</v>
      </c>
      <c r="K34" s="153" t="s">
        <v>18</v>
      </c>
      <c r="L34" s="153" t="s">
        <v>18</v>
      </c>
      <c r="M34" s="153" t="s">
        <v>18</v>
      </c>
      <c r="N34" s="162" t="s">
        <v>24</v>
      </c>
      <c r="P34" s="137" t="str" cm="1">
        <f t="array" ref="P34">IF($A34="□"," ",IF($A34="☑",E34,ERROR))</f>
        <v xml:space="preserve"> </v>
      </c>
      <c r="Q34" s="137" t="str" cm="1">
        <f t="array" ref="Q34">IF($A34="□"," ",IF($A34="☑",F34,ERROR))</f>
        <v xml:space="preserve"> </v>
      </c>
      <c r="R34" s="137" t="str" cm="1">
        <f t="array" ref="R34">IF($A34="□"," ",IF($A34="☑",G34,ERROR))</f>
        <v xml:space="preserve"> </v>
      </c>
      <c r="T34" s="136" t="str">
        <f t="shared" si="1"/>
        <v xml:space="preserve"> </v>
      </c>
      <c r="U34" s="136" t="str">
        <f t="shared" si="2"/>
        <v xml:space="preserve"> </v>
      </c>
      <c r="V34" s="136" t="str">
        <f t="shared" si="3"/>
        <v xml:space="preserve"> </v>
      </c>
      <c r="W34" s="136" t="str">
        <f t="shared" si="4"/>
        <v xml:space="preserve"> </v>
      </c>
      <c r="Y34" s="136" t="str">
        <f t="shared" si="5"/>
        <v xml:space="preserve"> </v>
      </c>
      <c r="Z34" s="136" t="str">
        <f t="shared" si="6"/>
        <v xml:space="preserve"> </v>
      </c>
      <c r="AA34" s="136" t="str">
        <f t="shared" si="7"/>
        <v xml:space="preserve"> </v>
      </c>
      <c r="AB34" s="136" t="str">
        <f t="shared" si="8"/>
        <v xml:space="preserve"> </v>
      </c>
      <c r="AC34" s="136" t="str">
        <f t="shared" si="9"/>
        <v xml:space="preserve"> </v>
      </c>
      <c r="AE34" s="136" t="str">
        <f t="shared" si="10"/>
        <v xml:space="preserve"> </v>
      </c>
      <c r="AF34" s="136" t="str">
        <f t="shared" si="11"/>
        <v xml:space="preserve"> </v>
      </c>
      <c r="AG34" s="136" t="str">
        <f t="shared" si="0"/>
        <v xml:space="preserve"> </v>
      </c>
      <c r="AI34" s="136" t="str">
        <f t="shared" si="12"/>
        <v xml:space="preserve"> </v>
      </c>
      <c r="AJ34" s="136" t="str">
        <f t="shared" si="13"/>
        <v xml:space="preserve"> </v>
      </c>
    </row>
    <row r="35" spans="1:36">
      <c r="A35" s="53" t="s">
        <v>18</v>
      </c>
      <c r="B35" s="96" t="s">
        <v>99</v>
      </c>
      <c r="C35" s="97" t="s">
        <v>100</v>
      </c>
      <c r="D35" s="98" t="s">
        <v>101</v>
      </c>
      <c r="E35" s="98">
        <v>2</v>
      </c>
      <c r="F35" s="98">
        <v>6</v>
      </c>
      <c r="G35" s="99">
        <v>1</v>
      </c>
      <c r="H35" s="115" t="s">
        <v>18</v>
      </c>
      <c r="I35" s="116" t="s">
        <v>18</v>
      </c>
      <c r="J35" s="116" t="s">
        <v>18</v>
      </c>
      <c r="K35" s="153" t="s">
        <v>18</v>
      </c>
      <c r="L35" s="153" t="s">
        <v>18</v>
      </c>
      <c r="M35" s="153" t="s">
        <v>18</v>
      </c>
      <c r="N35" s="162" t="s">
        <v>24</v>
      </c>
      <c r="P35" s="137" t="str" cm="1">
        <f t="array" ref="P35">IF($A35="□"," ",IF($A35="☑",E35,ERROR))</f>
        <v xml:space="preserve"> </v>
      </c>
      <c r="Q35" s="137" t="str" cm="1">
        <f t="array" ref="Q35">IF($A35="□"," ",IF($A35="☑",F35,ERROR))</f>
        <v xml:space="preserve"> </v>
      </c>
      <c r="R35" s="137" t="str" cm="1">
        <f t="array" ref="R35">IF($A35="□"," ",IF($A35="☑",G35,ERROR))</f>
        <v xml:space="preserve"> </v>
      </c>
      <c r="T35" s="136" t="str">
        <f t="shared" si="1"/>
        <v xml:space="preserve"> </v>
      </c>
      <c r="U35" s="136" t="str">
        <f t="shared" si="2"/>
        <v xml:space="preserve"> </v>
      </c>
      <c r="V35" s="136" t="str">
        <f t="shared" si="3"/>
        <v xml:space="preserve"> </v>
      </c>
      <c r="W35" s="136" t="str">
        <f t="shared" si="4"/>
        <v xml:space="preserve"> </v>
      </c>
      <c r="Y35" s="136" t="str">
        <f t="shared" si="5"/>
        <v xml:space="preserve"> </v>
      </c>
      <c r="Z35" s="136" t="str">
        <f t="shared" si="6"/>
        <v xml:space="preserve"> </v>
      </c>
      <c r="AA35" s="136" t="str">
        <f t="shared" si="7"/>
        <v xml:space="preserve"> </v>
      </c>
      <c r="AB35" s="136" t="str">
        <f t="shared" si="8"/>
        <v xml:space="preserve"> </v>
      </c>
      <c r="AC35" s="136" t="str">
        <f t="shared" si="9"/>
        <v xml:space="preserve"> </v>
      </c>
      <c r="AE35" s="136" t="str">
        <f t="shared" si="10"/>
        <v xml:space="preserve"> </v>
      </c>
      <c r="AF35" s="136" t="str">
        <f t="shared" si="11"/>
        <v xml:space="preserve"> </v>
      </c>
      <c r="AG35" s="136" t="str">
        <f t="shared" si="0"/>
        <v xml:space="preserve"> </v>
      </c>
      <c r="AI35" s="136" t="str">
        <f t="shared" si="12"/>
        <v xml:space="preserve"> </v>
      </c>
      <c r="AJ35" s="136" t="str">
        <f t="shared" si="13"/>
        <v xml:space="preserve"> </v>
      </c>
    </row>
    <row r="36" spans="1:36">
      <c r="A36" s="53" t="s">
        <v>18</v>
      </c>
      <c r="B36" s="96" t="s">
        <v>102</v>
      </c>
      <c r="C36" s="97" t="s">
        <v>103</v>
      </c>
      <c r="D36" s="98" t="s">
        <v>104</v>
      </c>
      <c r="E36" s="98">
        <v>2</v>
      </c>
      <c r="F36" s="98">
        <v>6</v>
      </c>
      <c r="G36" s="99">
        <v>1</v>
      </c>
      <c r="H36" s="115" t="s">
        <v>18</v>
      </c>
      <c r="I36" s="116" t="s">
        <v>18</v>
      </c>
      <c r="J36" s="116" t="s">
        <v>18</v>
      </c>
      <c r="K36" s="153" t="s">
        <v>18</v>
      </c>
      <c r="L36" s="153" t="s">
        <v>18</v>
      </c>
      <c r="M36" s="153" t="s">
        <v>18</v>
      </c>
      <c r="N36" s="162" t="s">
        <v>24</v>
      </c>
      <c r="P36" s="137" t="str" cm="1">
        <f t="array" ref="P36">IF($A36="□"," ",IF($A36="☑",E36,ERROR))</f>
        <v xml:space="preserve"> </v>
      </c>
      <c r="Q36" s="137" t="str" cm="1">
        <f t="array" ref="Q36">IF($A36="□"," ",IF($A36="☑",F36,ERROR))</f>
        <v xml:space="preserve"> </v>
      </c>
      <c r="R36" s="137" t="str" cm="1">
        <f t="array" ref="R36">IF($A36="□"," ",IF($A36="☑",G36,ERROR))</f>
        <v xml:space="preserve"> </v>
      </c>
      <c r="T36" s="136" t="str">
        <f t="shared" si="1"/>
        <v xml:space="preserve"> </v>
      </c>
      <c r="U36" s="136" t="str">
        <f t="shared" si="2"/>
        <v xml:space="preserve"> </v>
      </c>
      <c r="V36" s="136" t="str">
        <f t="shared" si="3"/>
        <v xml:space="preserve"> </v>
      </c>
      <c r="W36" s="136" t="str">
        <f t="shared" si="4"/>
        <v xml:space="preserve"> </v>
      </c>
      <c r="Y36" s="136" t="str">
        <f t="shared" si="5"/>
        <v xml:space="preserve"> </v>
      </c>
      <c r="Z36" s="136" t="str">
        <f t="shared" si="6"/>
        <v xml:space="preserve"> </v>
      </c>
      <c r="AA36" s="136" t="str">
        <f t="shared" si="7"/>
        <v xml:space="preserve"> </v>
      </c>
      <c r="AB36" s="136" t="str">
        <f t="shared" si="8"/>
        <v xml:space="preserve"> </v>
      </c>
      <c r="AC36" s="136" t="str">
        <f t="shared" si="9"/>
        <v xml:space="preserve"> </v>
      </c>
      <c r="AE36" s="136" t="str">
        <f t="shared" si="10"/>
        <v xml:space="preserve"> </v>
      </c>
      <c r="AF36" s="136" t="str">
        <f t="shared" si="11"/>
        <v xml:space="preserve"> </v>
      </c>
      <c r="AG36" s="136" t="str">
        <f t="shared" si="0"/>
        <v xml:space="preserve"> </v>
      </c>
      <c r="AI36" s="136" t="str">
        <f t="shared" si="12"/>
        <v xml:space="preserve"> </v>
      </c>
      <c r="AJ36" s="136" t="str">
        <f t="shared" si="13"/>
        <v xml:space="preserve"> </v>
      </c>
    </row>
    <row r="37" spans="1:36">
      <c r="A37" s="53" t="s">
        <v>18</v>
      </c>
      <c r="B37" s="96" t="s">
        <v>105</v>
      </c>
      <c r="C37" s="97" t="s">
        <v>106</v>
      </c>
      <c r="D37" s="98" t="s">
        <v>107</v>
      </c>
      <c r="E37" s="98">
        <v>2</v>
      </c>
      <c r="F37" s="98">
        <v>6</v>
      </c>
      <c r="G37" s="99">
        <v>1</v>
      </c>
      <c r="H37" s="115" t="s">
        <v>18</v>
      </c>
      <c r="I37" s="116" t="s">
        <v>18</v>
      </c>
      <c r="J37" s="116" t="s">
        <v>18</v>
      </c>
      <c r="K37" s="153" t="s">
        <v>18</v>
      </c>
      <c r="L37" s="153" t="s">
        <v>18</v>
      </c>
      <c r="M37" s="153" t="s">
        <v>18</v>
      </c>
      <c r="N37" s="162" t="s">
        <v>24</v>
      </c>
      <c r="P37" s="137" t="str" cm="1">
        <f t="array" ref="P37">IF($A37="□"," ",IF($A37="☑",E37,ERROR))</f>
        <v xml:space="preserve"> </v>
      </c>
      <c r="Q37" s="137" t="str" cm="1">
        <f t="array" ref="Q37">IF($A37="□"," ",IF($A37="☑",F37,ERROR))</f>
        <v xml:space="preserve"> </v>
      </c>
      <c r="R37" s="137" t="str" cm="1">
        <f t="array" ref="R37">IF($A37="□"," ",IF($A37="☑",G37,ERROR))</f>
        <v xml:space="preserve"> </v>
      </c>
      <c r="T37" s="136" t="str">
        <f t="shared" si="1"/>
        <v xml:space="preserve"> </v>
      </c>
      <c r="U37" s="136" t="str">
        <f t="shared" si="2"/>
        <v xml:space="preserve"> </v>
      </c>
      <c r="V37" s="136" t="str">
        <f t="shared" si="3"/>
        <v xml:space="preserve"> </v>
      </c>
      <c r="W37" s="136" t="str">
        <f t="shared" si="4"/>
        <v xml:space="preserve"> </v>
      </c>
      <c r="Y37" s="136" t="str">
        <f t="shared" si="5"/>
        <v xml:space="preserve"> </v>
      </c>
      <c r="Z37" s="136" t="str">
        <f t="shared" si="6"/>
        <v xml:space="preserve"> </v>
      </c>
      <c r="AA37" s="136" t="str">
        <f t="shared" si="7"/>
        <v xml:space="preserve"> </v>
      </c>
      <c r="AB37" s="136" t="str">
        <f t="shared" si="8"/>
        <v xml:space="preserve"> </v>
      </c>
      <c r="AC37" s="136" t="str">
        <f t="shared" si="9"/>
        <v xml:space="preserve"> </v>
      </c>
      <c r="AE37" s="136" t="str">
        <f t="shared" si="10"/>
        <v xml:space="preserve"> </v>
      </c>
      <c r="AF37" s="136" t="str">
        <f t="shared" si="11"/>
        <v xml:space="preserve"> </v>
      </c>
      <c r="AG37" s="136" t="str">
        <f t="shared" si="0"/>
        <v xml:space="preserve"> </v>
      </c>
      <c r="AI37" s="136" t="str">
        <f t="shared" si="12"/>
        <v xml:space="preserve"> </v>
      </c>
      <c r="AJ37" s="136" t="str">
        <f t="shared" si="13"/>
        <v xml:space="preserve"> </v>
      </c>
    </row>
    <row r="38" spans="1:36">
      <c r="A38" s="53" t="s">
        <v>18</v>
      </c>
      <c r="B38" s="96" t="s">
        <v>108</v>
      </c>
      <c r="C38" s="97" t="s">
        <v>109</v>
      </c>
      <c r="D38" s="98" t="s">
        <v>110</v>
      </c>
      <c r="E38" s="98">
        <v>2</v>
      </c>
      <c r="F38" s="98">
        <v>6</v>
      </c>
      <c r="G38" s="99">
        <v>1</v>
      </c>
      <c r="H38" s="115" t="s">
        <v>18</v>
      </c>
      <c r="I38" s="116" t="s">
        <v>18</v>
      </c>
      <c r="J38" s="116" t="s">
        <v>18</v>
      </c>
      <c r="K38" s="153" t="s">
        <v>18</v>
      </c>
      <c r="L38" s="153" t="s">
        <v>18</v>
      </c>
      <c r="M38" s="153" t="s">
        <v>18</v>
      </c>
      <c r="N38" s="162" t="s">
        <v>76</v>
      </c>
      <c r="P38" s="137" t="str" cm="1">
        <f t="array" ref="P38">IF($A38="□"," ",IF($A38="☑",E38,ERROR))</f>
        <v xml:space="preserve"> </v>
      </c>
      <c r="Q38" s="137" t="str" cm="1">
        <f t="array" ref="Q38">IF($A38="□"," ",IF($A38="☑",F38,ERROR))</f>
        <v xml:space="preserve"> </v>
      </c>
      <c r="R38" s="137" t="str" cm="1">
        <f t="array" ref="R38">IF($A38="□"," ",IF($A38="☑",G38,ERROR))</f>
        <v xml:space="preserve"> </v>
      </c>
      <c r="T38" s="136" t="str">
        <f t="shared" si="1"/>
        <v xml:space="preserve"> </v>
      </c>
      <c r="U38" s="136" t="str">
        <f t="shared" si="2"/>
        <v xml:space="preserve"> </v>
      </c>
      <c r="V38" s="136" t="str">
        <f t="shared" si="3"/>
        <v xml:space="preserve"> </v>
      </c>
      <c r="W38" s="136" t="str">
        <f t="shared" si="4"/>
        <v xml:space="preserve"> </v>
      </c>
      <c r="Y38" s="136" t="str">
        <f t="shared" si="5"/>
        <v xml:space="preserve"> </v>
      </c>
      <c r="Z38" s="136" t="str">
        <f t="shared" si="6"/>
        <v xml:space="preserve"> </v>
      </c>
      <c r="AA38" s="136" t="str">
        <f t="shared" si="7"/>
        <v xml:space="preserve"> </v>
      </c>
      <c r="AB38" s="136" t="str">
        <f t="shared" si="8"/>
        <v xml:space="preserve"> </v>
      </c>
      <c r="AC38" s="136" t="str">
        <f t="shared" si="9"/>
        <v xml:space="preserve"> </v>
      </c>
      <c r="AE38" s="136" t="str">
        <f t="shared" si="10"/>
        <v xml:space="preserve"> </v>
      </c>
      <c r="AF38" s="136" t="str">
        <f t="shared" si="11"/>
        <v xml:space="preserve"> </v>
      </c>
      <c r="AG38" s="136" t="str">
        <f t="shared" si="0"/>
        <v xml:space="preserve"> </v>
      </c>
      <c r="AI38" s="136" t="str">
        <f t="shared" si="12"/>
        <v xml:space="preserve"> </v>
      </c>
      <c r="AJ38" s="136" t="str">
        <f t="shared" si="13"/>
        <v xml:space="preserve"> </v>
      </c>
    </row>
    <row r="39" spans="1:36">
      <c r="A39" s="53" t="s">
        <v>18</v>
      </c>
      <c r="B39" s="96" t="s">
        <v>111</v>
      </c>
      <c r="C39" s="97" t="s">
        <v>112</v>
      </c>
      <c r="D39" s="98" t="s">
        <v>113</v>
      </c>
      <c r="E39" s="100">
        <v>2</v>
      </c>
      <c r="F39" s="100">
        <v>6</v>
      </c>
      <c r="G39" s="103">
        <v>1</v>
      </c>
      <c r="H39" s="115" t="s">
        <v>18</v>
      </c>
      <c r="I39" s="116" t="s">
        <v>18</v>
      </c>
      <c r="J39" s="116" t="s">
        <v>18</v>
      </c>
      <c r="K39" s="153" t="s">
        <v>18</v>
      </c>
      <c r="L39" s="153" t="s">
        <v>18</v>
      </c>
      <c r="M39" s="153" t="s">
        <v>18</v>
      </c>
      <c r="N39" s="162" t="s">
        <v>76</v>
      </c>
      <c r="P39" s="137" t="str" cm="1">
        <f t="array" ref="P39">IF($A39="□"," ",IF($A39="☑",E39,ERROR))</f>
        <v xml:space="preserve"> </v>
      </c>
      <c r="Q39" s="137" t="str" cm="1">
        <f t="array" ref="Q39">IF($A39="□"," ",IF($A39="☑",F39,ERROR))</f>
        <v xml:space="preserve"> </v>
      </c>
      <c r="R39" s="137" t="str" cm="1">
        <f t="array" ref="R39">IF($A39="□"," ",IF($A39="☑",G39,ERROR))</f>
        <v xml:space="preserve"> </v>
      </c>
      <c r="T39" s="136" t="str">
        <f t="shared" si="1"/>
        <v xml:space="preserve"> </v>
      </c>
      <c r="U39" s="136" t="str">
        <f t="shared" si="2"/>
        <v xml:space="preserve"> </v>
      </c>
      <c r="V39" s="136" t="str">
        <f t="shared" si="3"/>
        <v xml:space="preserve"> </v>
      </c>
      <c r="W39" s="136" t="str">
        <f t="shared" si="4"/>
        <v xml:space="preserve"> </v>
      </c>
      <c r="Y39" s="136" t="str">
        <f t="shared" si="5"/>
        <v xml:space="preserve"> </v>
      </c>
      <c r="Z39" s="136" t="str">
        <f t="shared" si="6"/>
        <v xml:space="preserve"> </v>
      </c>
      <c r="AA39" s="136" t="str">
        <f t="shared" si="7"/>
        <v xml:space="preserve"> </v>
      </c>
      <c r="AB39" s="136" t="str">
        <f t="shared" si="8"/>
        <v xml:space="preserve"> </v>
      </c>
      <c r="AC39" s="136" t="str">
        <f t="shared" si="9"/>
        <v xml:space="preserve"> </v>
      </c>
      <c r="AE39" s="136" t="str">
        <f t="shared" si="10"/>
        <v xml:space="preserve"> </v>
      </c>
      <c r="AF39" s="136" t="str">
        <f t="shared" si="11"/>
        <v xml:space="preserve"> </v>
      </c>
      <c r="AG39" s="136" t="str">
        <f t="shared" si="0"/>
        <v xml:space="preserve"> </v>
      </c>
      <c r="AI39" s="136" t="str">
        <f t="shared" si="12"/>
        <v xml:space="preserve"> </v>
      </c>
      <c r="AJ39" s="136" t="str">
        <f t="shared" si="13"/>
        <v xml:space="preserve"> </v>
      </c>
    </row>
    <row r="40" spans="1:36">
      <c r="A40" s="53" t="s">
        <v>18</v>
      </c>
      <c r="B40" s="96" t="s">
        <v>114</v>
      </c>
      <c r="C40" s="97" t="s">
        <v>115</v>
      </c>
      <c r="D40" s="99" t="s">
        <v>116</v>
      </c>
      <c r="E40" s="98">
        <v>2</v>
      </c>
      <c r="F40" s="98">
        <v>6</v>
      </c>
      <c r="G40" s="99">
        <v>1</v>
      </c>
      <c r="H40" s="115" t="s">
        <v>18</v>
      </c>
      <c r="I40" s="116" t="s">
        <v>18</v>
      </c>
      <c r="J40" s="116" t="s">
        <v>18</v>
      </c>
      <c r="K40" s="153" t="s">
        <v>18</v>
      </c>
      <c r="L40" s="153" t="s">
        <v>18</v>
      </c>
      <c r="M40" s="153" t="s">
        <v>18</v>
      </c>
      <c r="N40" s="162" t="s">
        <v>76</v>
      </c>
      <c r="P40" s="137" t="str" cm="1">
        <f t="array" ref="P40">IF($A40="□"," ",IF($A40="☑",E40,ERROR))</f>
        <v xml:space="preserve"> </v>
      </c>
      <c r="Q40" s="137" t="str" cm="1">
        <f t="array" ref="Q40">IF($A40="□"," ",IF($A40="☑",F40,ERROR))</f>
        <v xml:space="preserve"> </v>
      </c>
      <c r="R40" s="137" t="str" cm="1">
        <f t="array" ref="R40">IF($A40="□"," ",IF($A40="☑",G40,ERROR))</f>
        <v xml:space="preserve"> </v>
      </c>
      <c r="T40" s="136" t="str">
        <f t="shared" si="1"/>
        <v xml:space="preserve"> </v>
      </c>
      <c r="U40" s="136" t="str">
        <f t="shared" si="2"/>
        <v xml:space="preserve"> </v>
      </c>
      <c r="V40" s="136" t="str">
        <f t="shared" si="3"/>
        <v xml:space="preserve"> </v>
      </c>
      <c r="W40" s="136" t="str">
        <f t="shared" si="4"/>
        <v xml:space="preserve"> </v>
      </c>
      <c r="Y40" s="136" t="str">
        <f t="shared" si="5"/>
        <v xml:space="preserve"> </v>
      </c>
      <c r="Z40" s="136" t="str">
        <f t="shared" si="6"/>
        <v xml:space="preserve"> </v>
      </c>
      <c r="AA40" s="136" t="str">
        <f t="shared" si="7"/>
        <v xml:space="preserve"> </v>
      </c>
      <c r="AB40" s="136" t="str">
        <f t="shared" si="8"/>
        <v xml:space="preserve"> </v>
      </c>
      <c r="AC40" s="136" t="str">
        <f t="shared" si="9"/>
        <v xml:space="preserve"> </v>
      </c>
      <c r="AE40" s="136" t="str">
        <f t="shared" si="10"/>
        <v xml:space="preserve"> </v>
      </c>
      <c r="AF40" s="136" t="str">
        <f t="shared" si="11"/>
        <v xml:space="preserve"> </v>
      </c>
      <c r="AG40" s="136" t="str">
        <f t="shared" si="0"/>
        <v xml:space="preserve"> </v>
      </c>
      <c r="AI40" s="136" t="str">
        <f t="shared" si="12"/>
        <v xml:space="preserve"> </v>
      </c>
      <c r="AJ40" s="136" t="str">
        <f t="shared" si="13"/>
        <v xml:space="preserve"> </v>
      </c>
    </row>
    <row r="41" spans="1:36">
      <c r="A41" s="53" t="s">
        <v>18</v>
      </c>
      <c r="B41" s="96" t="s">
        <v>117</v>
      </c>
      <c r="C41" s="97" t="s">
        <v>118</v>
      </c>
      <c r="D41" s="98" t="s">
        <v>110</v>
      </c>
      <c r="E41" s="101">
        <v>2</v>
      </c>
      <c r="F41" s="101">
        <v>6</v>
      </c>
      <c r="G41" s="102">
        <v>1</v>
      </c>
      <c r="H41" s="115" t="s">
        <v>18</v>
      </c>
      <c r="I41" s="116" t="s">
        <v>18</v>
      </c>
      <c r="J41" s="116" t="s">
        <v>18</v>
      </c>
      <c r="K41" s="153" t="s">
        <v>18</v>
      </c>
      <c r="L41" s="153" t="s">
        <v>18</v>
      </c>
      <c r="M41" s="153" t="s">
        <v>18</v>
      </c>
      <c r="N41" s="162" t="s">
        <v>76</v>
      </c>
      <c r="P41" s="137" t="str" cm="1">
        <f t="array" ref="P41">IF($A41="□"," ",IF($A41="☑",E41,ERROR))</f>
        <v xml:space="preserve"> </v>
      </c>
      <c r="Q41" s="137" t="str" cm="1">
        <f t="array" ref="Q41">IF($A41="□"," ",IF($A41="☑",F41,ERROR))</f>
        <v xml:space="preserve"> </v>
      </c>
      <c r="R41" s="137" t="str" cm="1">
        <f t="array" ref="R41">IF($A41="□"," ",IF($A41="☑",G41,ERROR))</f>
        <v xml:space="preserve"> </v>
      </c>
      <c r="T41" s="136" t="str">
        <f t="shared" si="1"/>
        <v xml:space="preserve"> </v>
      </c>
      <c r="U41" s="136" t="str">
        <f t="shared" si="2"/>
        <v xml:space="preserve"> </v>
      </c>
      <c r="V41" s="136" t="str">
        <f t="shared" si="3"/>
        <v xml:space="preserve"> </v>
      </c>
      <c r="W41" s="136" t="str">
        <f t="shared" si="4"/>
        <v xml:space="preserve"> </v>
      </c>
      <c r="Y41" s="136" t="str">
        <f t="shared" si="5"/>
        <v xml:space="preserve"> </v>
      </c>
      <c r="Z41" s="136" t="str">
        <f t="shared" si="6"/>
        <v xml:space="preserve"> </v>
      </c>
      <c r="AA41" s="136" t="str">
        <f t="shared" si="7"/>
        <v xml:space="preserve"> </v>
      </c>
      <c r="AB41" s="136" t="str">
        <f t="shared" si="8"/>
        <v xml:space="preserve"> </v>
      </c>
      <c r="AC41" s="136" t="str">
        <f t="shared" si="9"/>
        <v xml:space="preserve"> </v>
      </c>
      <c r="AE41" s="136" t="str">
        <f t="shared" si="10"/>
        <v xml:space="preserve"> </v>
      </c>
      <c r="AF41" s="136" t="str">
        <f t="shared" si="11"/>
        <v xml:space="preserve"> </v>
      </c>
      <c r="AG41" s="136" t="str">
        <f t="shared" si="0"/>
        <v xml:space="preserve"> </v>
      </c>
      <c r="AI41" s="136" t="str">
        <f t="shared" si="12"/>
        <v xml:space="preserve"> </v>
      </c>
      <c r="AJ41" s="136" t="str">
        <f t="shared" si="13"/>
        <v xml:space="preserve"> </v>
      </c>
    </row>
    <row r="42" spans="1:36">
      <c r="A42" s="53" t="s">
        <v>18</v>
      </c>
      <c r="B42" s="96" t="s">
        <v>119</v>
      </c>
      <c r="C42" s="97" t="s">
        <v>120</v>
      </c>
      <c r="D42" s="98" t="s">
        <v>72</v>
      </c>
      <c r="E42" s="98">
        <v>2</v>
      </c>
      <c r="F42" s="98">
        <v>6</v>
      </c>
      <c r="G42" s="99">
        <v>1</v>
      </c>
      <c r="H42" s="115" t="s">
        <v>18</v>
      </c>
      <c r="I42" s="116" t="s">
        <v>18</v>
      </c>
      <c r="J42" s="116" t="s">
        <v>18</v>
      </c>
      <c r="K42" s="153" t="s">
        <v>18</v>
      </c>
      <c r="L42" s="153" t="s">
        <v>18</v>
      </c>
      <c r="M42" s="153" t="s">
        <v>18</v>
      </c>
      <c r="N42" s="162" t="s">
        <v>121</v>
      </c>
      <c r="P42" s="137" t="str" cm="1">
        <f t="array" ref="P42">IF($A42="□"," ",IF($A42="☑",E42,ERROR))</f>
        <v xml:space="preserve"> </v>
      </c>
      <c r="Q42" s="137" t="str" cm="1">
        <f t="array" ref="Q42">IF($A42="□"," ",IF($A42="☑",F42,ERROR))</f>
        <v xml:space="preserve"> </v>
      </c>
      <c r="R42" s="137" t="str" cm="1">
        <f t="array" ref="R42">IF($A42="□"," ",IF($A42="☑",G42,ERROR))</f>
        <v xml:space="preserve"> </v>
      </c>
      <c r="T42" s="136" t="str">
        <f t="shared" si="1"/>
        <v xml:space="preserve"> </v>
      </c>
      <c r="U42" s="136" t="str">
        <f t="shared" si="2"/>
        <v xml:space="preserve"> </v>
      </c>
      <c r="V42" s="136" t="str">
        <f t="shared" si="3"/>
        <v xml:space="preserve"> </v>
      </c>
      <c r="W42" s="136" t="str">
        <f t="shared" si="4"/>
        <v xml:space="preserve"> </v>
      </c>
      <c r="Y42" s="136" t="str">
        <f t="shared" si="5"/>
        <v xml:space="preserve"> </v>
      </c>
      <c r="Z42" s="136" t="str">
        <f t="shared" si="6"/>
        <v xml:space="preserve"> </v>
      </c>
      <c r="AA42" s="136" t="str">
        <f t="shared" si="7"/>
        <v xml:space="preserve"> </v>
      </c>
      <c r="AB42" s="136" t="str">
        <f t="shared" si="8"/>
        <v xml:space="preserve"> </v>
      </c>
      <c r="AC42" s="136" t="str">
        <f t="shared" si="9"/>
        <v xml:space="preserve"> </v>
      </c>
      <c r="AE42" s="136" t="str">
        <f t="shared" si="10"/>
        <v xml:space="preserve"> </v>
      </c>
      <c r="AF42" s="136" t="str">
        <f t="shared" si="11"/>
        <v xml:space="preserve"> </v>
      </c>
      <c r="AG42" s="136" t="str">
        <f t="shared" si="0"/>
        <v xml:space="preserve"> </v>
      </c>
      <c r="AI42" s="136" t="str">
        <f t="shared" si="12"/>
        <v xml:space="preserve"> </v>
      </c>
      <c r="AJ42" s="136" t="str">
        <f t="shared" si="13"/>
        <v xml:space="preserve"> </v>
      </c>
    </row>
    <row r="43" spans="1:36">
      <c r="A43" s="53" t="s">
        <v>18</v>
      </c>
      <c r="B43" s="96" t="s">
        <v>122</v>
      </c>
      <c r="C43" s="97" t="s">
        <v>123</v>
      </c>
      <c r="D43" s="98" t="s">
        <v>110</v>
      </c>
      <c r="E43" s="98">
        <v>1</v>
      </c>
      <c r="F43" s="98">
        <v>4</v>
      </c>
      <c r="G43" s="99">
        <v>0</v>
      </c>
      <c r="H43" s="115" t="s">
        <v>18</v>
      </c>
      <c r="I43" s="116" t="s">
        <v>18</v>
      </c>
      <c r="J43" s="116" t="s">
        <v>18</v>
      </c>
      <c r="K43" s="153" t="s">
        <v>18</v>
      </c>
      <c r="L43" s="153" t="s">
        <v>18</v>
      </c>
      <c r="M43" s="153" t="s">
        <v>18</v>
      </c>
      <c r="N43" s="162" t="s">
        <v>121</v>
      </c>
      <c r="P43" s="137" t="str" cm="1">
        <f t="array" ref="P43">IF($A43="□"," ",IF($A43="☑",E43,ERROR))</f>
        <v xml:space="preserve"> </v>
      </c>
      <c r="Q43" s="137" t="str" cm="1">
        <f t="array" ref="Q43">IF($A43="□"," ",IF($A43="☑",F43,ERROR))</f>
        <v xml:space="preserve"> </v>
      </c>
      <c r="R43" s="137" t="str" cm="1">
        <f t="array" ref="R43">IF($A43="□"," ",IF($A43="☑",G43,ERROR))</f>
        <v xml:space="preserve"> </v>
      </c>
      <c r="T43" s="136" t="str">
        <f t="shared" si="1"/>
        <v xml:space="preserve"> </v>
      </c>
      <c r="U43" s="136" t="str">
        <f t="shared" si="2"/>
        <v xml:space="preserve"> </v>
      </c>
      <c r="V43" s="136" t="str">
        <f t="shared" si="3"/>
        <v xml:space="preserve"> </v>
      </c>
      <c r="W43" s="136" t="str">
        <f t="shared" si="4"/>
        <v xml:space="preserve"> </v>
      </c>
      <c r="Y43" s="136" t="str">
        <f t="shared" si="5"/>
        <v xml:space="preserve"> </v>
      </c>
      <c r="Z43" s="136" t="str">
        <f t="shared" si="6"/>
        <v xml:space="preserve"> </v>
      </c>
      <c r="AA43" s="136" t="str">
        <f t="shared" si="7"/>
        <v xml:space="preserve"> </v>
      </c>
      <c r="AB43" s="136" t="str">
        <f t="shared" si="8"/>
        <v xml:space="preserve"> </v>
      </c>
      <c r="AC43" s="136" t="str">
        <f t="shared" si="9"/>
        <v xml:space="preserve"> </v>
      </c>
      <c r="AE43" s="136" t="str">
        <f t="shared" si="10"/>
        <v xml:space="preserve"> </v>
      </c>
      <c r="AF43" s="136" t="str">
        <f t="shared" si="11"/>
        <v xml:space="preserve"> </v>
      </c>
      <c r="AG43" s="136" t="str">
        <f t="shared" si="0"/>
        <v xml:space="preserve"> </v>
      </c>
      <c r="AI43" s="136" t="str">
        <f t="shared" si="12"/>
        <v xml:space="preserve"> </v>
      </c>
      <c r="AJ43" s="136" t="str">
        <f t="shared" si="13"/>
        <v xml:space="preserve"> </v>
      </c>
    </row>
    <row r="44" spans="1:36">
      <c r="A44" s="53" t="s">
        <v>18</v>
      </c>
      <c r="B44" s="96" t="s">
        <v>124</v>
      </c>
      <c r="C44" s="97" t="s">
        <v>125</v>
      </c>
      <c r="D44" s="98" t="s">
        <v>126</v>
      </c>
      <c r="E44" s="98">
        <v>2</v>
      </c>
      <c r="F44" s="98">
        <v>4</v>
      </c>
      <c r="G44" s="99">
        <v>0</v>
      </c>
      <c r="H44" s="115" t="s">
        <v>18</v>
      </c>
      <c r="I44" s="116" t="s">
        <v>18</v>
      </c>
      <c r="J44" s="116" t="s">
        <v>18</v>
      </c>
      <c r="K44" s="153" t="s">
        <v>18</v>
      </c>
      <c r="L44" s="153" t="s">
        <v>18</v>
      </c>
      <c r="M44" s="153" t="s">
        <v>18</v>
      </c>
      <c r="N44" s="162" t="s">
        <v>121</v>
      </c>
      <c r="P44" s="137" t="str" cm="1">
        <f t="array" ref="P44">IF($A44="□"," ",IF($A44="☑",E44,ERROR))</f>
        <v xml:space="preserve"> </v>
      </c>
      <c r="Q44" s="137" t="str" cm="1">
        <f t="array" ref="Q44">IF($A44="□"," ",IF($A44="☑",F44,ERROR))</f>
        <v xml:space="preserve"> </v>
      </c>
      <c r="R44" s="137" t="str" cm="1">
        <f t="array" ref="R44">IF($A44="□"," ",IF($A44="☑",G44,ERROR))</f>
        <v xml:space="preserve"> </v>
      </c>
      <c r="T44" s="136" t="str">
        <f t="shared" si="1"/>
        <v xml:space="preserve"> </v>
      </c>
      <c r="U44" s="136" t="str">
        <f t="shared" si="2"/>
        <v xml:space="preserve"> </v>
      </c>
      <c r="V44" s="136" t="str">
        <f t="shared" si="3"/>
        <v xml:space="preserve"> </v>
      </c>
      <c r="W44" s="136" t="str">
        <f t="shared" si="4"/>
        <v xml:space="preserve"> </v>
      </c>
      <c r="Y44" s="136" t="str">
        <f t="shared" si="5"/>
        <v xml:space="preserve"> </v>
      </c>
      <c r="Z44" s="136" t="str">
        <f t="shared" si="6"/>
        <v xml:space="preserve"> </v>
      </c>
      <c r="AA44" s="136" t="str">
        <f t="shared" si="7"/>
        <v xml:space="preserve"> </v>
      </c>
      <c r="AB44" s="136" t="str">
        <f t="shared" si="8"/>
        <v xml:space="preserve"> </v>
      </c>
      <c r="AC44" s="136" t="str">
        <f t="shared" si="9"/>
        <v xml:space="preserve"> </v>
      </c>
      <c r="AE44" s="136" t="str">
        <f t="shared" si="10"/>
        <v xml:space="preserve"> </v>
      </c>
      <c r="AF44" s="136" t="str">
        <f t="shared" si="11"/>
        <v xml:space="preserve"> </v>
      </c>
      <c r="AG44" s="136" t="str">
        <f t="shared" si="0"/>
        <v xml:space="preserve"> </v>
      </c>
      <c r="AI44" s="136" t="str">
        <f t="shared" si="12"/>
        <v xml:space="preserve"> </v>
      </c>
      <c r="AJ44" s="136" t="str">
        <f t="shared" si="13"/>
        <v xml:space="preserve"> </v>
      </c>
    </row>
    <row r="45" spans="1:36">
      <c r="A45" s="53" t="s">
        <v>18</v>
      </c>
      <c r="B45" s="96" t="s">
        <v>356</v>
      </c>
      <c r="C45" s="97" t="s">
        <v>127</v>
      </c>
      <c r="D45" s="99" t="s">
        <v>126</v>
      </c>
      <c r="E45" s="98">
        <v>2</v>
      </c>
      <c r="F45" s="98">
        <v>3</v>
      </c>
      <c r="G45" s="99">
        <v>0</v>
      </c>
      <c r="H45" s="115" t="s">
        <v>18</v>
      </c>
      <c r="I45" s="117"/>
      <c r="J45" s="117"/>
      <c r="K45" s="153" t="s">
        <v>18</v>
      </c>
      <c r="L45" s="153" t="s">
        <v>18</v>
      </c>
      <c r="M45" s="153" t="s">
        <v>18</v>
      </c>
      <c r="N45" s="162" t="s">
        <v>121</v>
      </c>
      <c r="P45" s="137" t="str" cm="1">
        <f t="array" ref="P45">IF($A45="□"," ",IF($A45="☑",E45,ERROR))</f>
        <v xml:space="preserve"> </v>
      </c>
      <c r="Q45" s="137" t="str" cm="1">
        <f t="array" ref="Q45">IF($A45="□"," ",IF($A45="☑",F45,ERROR))</f>
        <v xml:space="preserve"> </v>
      </c>
      <c r="R45" s="137" t="str" cm="1">
        <f t="array" ref="R45">IF($A45="□"," ",IF($A45="☑",G45,ERROR))</f>
        <v xml:space="preserve"> </v>
      </c>
      <c r="T45" s="136" t="str">
        <f t="shared" si="1"/>
        <v xml:space="preserve"> </v>
      </c>
      <c r="U45" s="136" t="str">
        <f t="shared" si="2"/>
        <v xml:space="preserve"> </v>
      </c>
      <c r="V45" s="136" t="str">
        <f t="shared" si="3"/>
        <v xml:space="preserve"> </v>
      </c>
      <c r="W45" s="136" t="str">
        <f t="shared" si="4"/>
        <v xml:space="preserve"> </v>
      </c>
      <c r="Y45" s="136" t="str">
        <f t="shared" si="5"/>
        <v xml:space="preserve"> </v>
      </c>
      <c r="Z45" s="136" t="str">
        <f t="shared" si="6"/>
        <v xml:space="preserve"> </v>
      </c>
      <c r="AA45" s="136" t="str">
        <f t="shared" si="7"/>
        <v xml:space="preserve"> </v>
      </c>
      <c r="AB45" s="136" t="str">
        <f t="shared" si="8"/>
        <v xml:space="preserve"> </v>
      </c>
      <c r="AC45" s="136" t="str">
        <f t="shared" si="9"/>
        <v xml:space="preserve"> </v>
      </c>
      <c r="AE45" s="136" t="str">
        <f t="shared" si="10"/>
        <v xml:space="preserve"> </v>
      </c>
      <c r="AF45" s="136" t="str">
        <f t="shared" si="11"/>
        <v xml:space="preserve"> </v>
      </c>
      <c r="AG45" s="136" t="str">
        <f t="shared" si="0"/>
        <v xml:space="preserve"> </v>
      </c>
      <c r="AI45" s="136" t="str">
        <f t="shared" si="12"/>
        <v xml:space="preserve"> </v>
      </c>
      <c r="AJ45" s="136" t="str">
        <f t="shared" si="13"/>
        <v xml:space="preserve"> </v>
      </c>
    </row>
    <row r="46" spans="1:36">
      <c r="A46" s="53" t="s">
        <v>18</v>
      </c>
      <c r="B46" s="96" t="s">
        <v>357</v>
      </c>
      <c r="C46" s="97" t="s">
        <v>128</v>
      </c>
      <c r="D46" s="98" t="s">
        <v>126</v>
      </c>
      <c r="E46" s="101">
        <v>1.5</v>
      </c>
      <c r="F46" s="101">
        <v>2.5</v>
      </c>
      <c r="G46" s="102">
        <v>1</v>
      </c>
      <c r="H46" s="118"/>
      <c r="I46" s="116" t="s">
        <v>18</v>
      </c>
      <c r="J46" s="153" t="s">
        <v>18</v>
      </c>
      <c r="K46" s="153" t="s">
        <v>18</v>
      </c>
      <c r="L46" s="153" t="s">
        <v>18</v>
      </c>
      <c r="M46" s="153" t="s">
        <v>18</v>
      </c>
      <c r="N46" s="162" t="s">
        <v>121</v>
      </c>
      <c r="P46" s="137" t="str" cm="1">
        <f t="array" ref="P46">IF($A46="□"," ",IF($A46="☑",E46,ERROR))</f>
        <v xml:space="preserve"> </v>
      </c>
      <c r="Q46" s="137" t="str" cm="1">
        <f t="array" ref="Q46">IF($A46="□"," ",IF($A46="☑",F46,ERROR))</f>
        <v xml:space="preserve"> </v>
      </c>
      <c r="R46" s="137" t="str" cm="1">
        <f t="array" ref="R46">IF($A46="□"," ",IF($A46="☑",G46,ERROR))</f>
        <v xml:space="preserve"> </v>
      </c>
      <c r="T46" s="136" t="str">
        <f t="shared" si="1"/>
        <v xml:space="preserve"> </v>
      </c>
      <c r="U46" s="136" t="str">
        <f t="shared" si="2"/>
        <v xml:space="preserve"> </v>
      </c>
      <c r="V46" s="136" t="str">
        <f t="shared" si="3"/>
        <v xml:space="preserve"> </v>
      </c>
      <c r="W46" s="136" t="str">
        <f t="shared" si="4"/>
        <v xml:space="preserve"> </v>
      </c>
      <c r="Y46" s="136" t="str">
        <f t="shared" si="5"/>
        <v xml:space="preserve"> </v>
      </c>
      <c r="Z46" s="136" t="str">
        <f t="shared" si="6"/>
        <v xml:space="preserve"> </v>
      </c>
      <c r="AA46" s="136" t="str">
        <f t="shared" si="7"/>
        <v xml:space="preserve"> </v>
      </c>
      <c r="AB46" s="136" t="str">
        <f t="shared" si="8"/>
        <v xml:space="preserve"> </v>
      </c>
      <c r="AC46" s="136" t="str">
        <f t="shared" si="9"/>
        <v xml:space="preserve"> </v>
      </c>
      <c r="AE46" s="136" t="str">
        <f t="shared" si="10"/>
        <v xml:space="preserve"> </v>
      </c>
      <c r="AF46" s="136" t="str">
        <f t="shared" si="11"/>
        <v xml:space="preserve"> </v>
      </c>
      <c r="AG46" s="136" t="str">
        <f t="shared" si="0"/>
        <v xml:space="preserve"> </v>
      </c>
      <c r="AI46" s="136" t="str">
        <f t="shared" si="12"/>
        <v xml:space="preserve"> </v>
      </c>
      <c r="AJ46" s="136" t="str">
        <f t="shared" si="13"/>
        <v xml:space="preserve"> </v>
      </c>
    </row>
    <row r="47" spans="1:36">
      <c r="A47" s="53" t="s">
        <v>18</v>
      </c>
      <c r="B47" s="96" t="s">
        <v>129</v>
      </c>
      <c r="C47" s="97" t="s">
        <v>130</v>
      </c>
      <c r="D47" s="98" t="s">
        <v>126</v>
      </c>
      <c r="E47" s="98">
        <v>2</v>
      </c>
      <c r="F47" s="98">
        <v>6</v>
      </c>
      <c r="G47" s="99">
        <v>0</v>
      </c>
      <c r="H47" s="115" t="s">
        <v>18</v>
      </c>
      <c r="I47" s="116" t="s">
        <v>18</v>
      </c>
      <c r="J47" s="153" t="s">
        <v>18</v>
      </c>
      <c r="K47" s="153" t="s">
        <v>18</v>
      </c>
      <c r="L47" s="153" t="s">
        <v>18</v>
      </c>
      <c r="M47" s="153" t="s">
        <v>18</v>
      </c>
      <c r="N47" s="162" t="s">
        <v>131</v>
      </c>
      <c r="P47" s="137" t="str" cm="1">
        <f t="array" ref="P47">IF($A47="□"," ",IF($A47="☑",E47,ERROR))</f>
        <v xml:space="preserve"> </v>
      </c>
      <c r="Q47" s="137" t="str" cm="1">
        <f t="array" ref="Q47">IF($A47="□"," ",IF($A47="☑",F47,ERROR))</f>
        <v xml:space="preserve"> </v>
      </c>
      <c r="R47" s="137" t="str" cm="1">
        <f t="array" ref="R47">IF($A47="□"," ",IF($A47="☑",G47,ERROR))</f>
        <v xml:space="preserve"> </v>
      </c>
      <c r="T47" s="136" t="str">
        <f t="shared" si="1"/>
        <v xml:space="preserve"> </v>
      </c>
      <c r="U47" s="136" t="str">
        <f t="shared" si="2"/>
        <v xml:space="preserve"> </v>
      </c>
      <c r="V47" s="136" t="str">
        <f t="shared" si="3"/>
        <v xml:space="preserve"> </v>
      </c>
      <c r="W47" s="136" t="str">
        <f t="shared" si="4"/>
        <v xml:space="preserve"> </v>
      </c>
      <c r="Y47" s="136" t="str">
        <f t="shared" si="5"/>
        <v xml:space="preserve"> </v>
      </c>
      <c r="Z47" s="136" t="str">
        <f t="shared" si="6"/>
        <v xml:space="preserve"> </v>
      </c>
      <c r="AA47" s="136" t="str">
        <f t="shared" si="7"/>
        <v xml:space="preserve"> </v>
      </c>
      <c r="AB47" s="136" t="str">
        <f t="shared" si="8"/>
        <v xml:space="preserve"> </v>
      </c>
      <c r="AC47" s="136" t="str">
        <f t="shared" si="9"/>
        <v xml:space="preserve"> </v>
      </c>
      <c r="AE47" s="136" t="str">
        <f t="shared" si="10"/>
        <v xml:space="preserve"> </v>
      </c>
      <c r="AF47" s="136" t="str">
        <f t="shared" si="11"/>
        <v xml:space="preserve"> </v>
      </c>
      <c r="AG47" s="136" t="str">
        <f t="shared" si="0"/>
        <v xml:space="preserve"> </v>
      </c>
      <c r="AI47" s="136" t="str">
        <f t="shared" si="12"/>
        <v xml:space="preserve"> </v>
      </c>
      <c r="AJ47" s="136" t="str">
        <f t="shared" si="13"/>
        <v xml:space="preserve"> </v>
      </c>
    </row>
    <row r="48" spans="1:36">
      <c r="A48" s="53" t="s">
        <v>18</v>
      </c>
      <c r="B48" s="104" t="s">
        <v>132</v>
      </c>
      <c r="C48" s="105" t="s">
        <v>133</v>
      </c>
      <c r="D48" s="105" t="s">
        <v>133</v>
      </c>
      <c r="E48" s="105" t="s">
        <v>133</v>
      </c>
      <c r="F48" s="105" t="s">
        <v>133</v>
      </c>
      <c r="G48" s="106" t="s">
        <v>133</v>
      </c>
      <c r="H48" s="155" t="s">
        <v>133</v>
      </c>
      <c r="I48" s="105" t="s">
        <v>133</v>
      </c>
      <c r="J48" s="106" t="s">
        <v>133</v>
      </c>
      <c r="K48" s="105" t="s">
        <v>133</v>
      </c>
      <c r="L48" s="106" t="s">
        <v>133</v>
      </c>
      <c r="M48" s="106" t="s">
        <v>133</v>
      </c>
      <c r="N48" s="163" t="s">
        <v>366</v>
      </c>
      <c r="O48" s="21"/>
      <c r="P48" s="137" t="str" cm="1">
        <f t="array" ref="P48">IF($A48="□"," ",IF($A48="☑",E48,ERROR))</f>
        <v xml:space="preserve"> </v>
      </c>
      <c r="Q48" s="137" t="str" cm="1">
        <f t="array" ref="Q48">IF($A48="□"," ",IF($A48="☑",F48,ERROR))</f>
        <v xml:space="preserve"> </v>
      </c>
      <c r="R48" s="137" t="str" cm="1">
        <f t="array" ref="R48">IF($A48="□"," ",IF($A48="☑",G48,ERROR))</f>
        <v xml:space="preserve"> </v>
      </c>
      <c r="T48" s="136" t="str">
        <f t="shared" si="1"/>
        <v xml:space="preserve"> </v>
      </c>
      <c r="U48" s="136" t="str">
        <f t="shared" si="2"/>
        <v xml:space="preserve"> </v>
      </c>
      <c r="V48" s="136" t="str">
        <f t="shared" si="3"/>
        <v xml:space="preserve"> </v>
      </c>
      <c r="W48" s="136" t="str">
        <f t="shared" si="4"/>
        <v xml:space="preserve"> </v>
      </c>
      <c r="Y48" s="136" t="str">
        <f>IF($A48="□"," ",IF(AND(A48="☑",$L48="☑"),F48,0))</f>
        <v xml:space="preserve"> </v>
      </c>
      <c r="Z48" s="136" t="str">
        <f t="shared" si="6"/>
        <v xml:space="preserve"> </v>
      </c>
      <c r="AA48" s="136" t="str">
        <f t="shared" si="7"/>
        <v xml:space="preserve"> </v>
      </c>
      <c r="AB48" s="136" t="str">
        <f t="shared" si="8"/>
        <v xml:space="preserve"> </v>
      </c>
      <c r="AC48" s="136" t="str">
        <f t="shared" si="9"/>
        <v xml:space="preserve"> </v>
      </c>
      <c r="AE48" s="136" t="str">
        <f t="shared" si="10"/>
        <v xml:space="preserve"> </v>
      </c>
      <c r="AF48" s="136" t="str">
        <f t="shared" si="11"/>
        <v xml:space="preserve"> </v>
      </c>
      <c r="AG48" s="136" t="str">
        <f t="shared" si="0"/>
        <v xml:space="preserve"> </v>
      </c>
      <c r="AI48" s="136" t="str">
        <f t="shared" si="12"/>
        <v xml:space="preserve"> </v>
      </c>
      <c r="AJ48" s="136" t="str">
        <f t="shared" si="13"/>
        <v xml:space="preserve"> </v>
      </c>
    </row>
    <row r="49" spans="1:36">
      <c r="A49" s="53" t="s">
        <v>18</v>
      </c>
      <c r="B49" s="96" t="s">
        <v>134</v>
      </c>
      <c r="C49" s="97" t="s">
        <v>135</v>
      </c>
      <c r="D49" s="98" t="s">
        <v>136</v>
      </c>
      <c r="E49" s="98">
        <v>1.5</v>
      </c>
      <c r="F49" s="98">
        <v>3.5</v>
      </c>
      <c r="G49" s="99">
        <v>1</v>
      </c>
      <c r="H49" s="156" t="s">
        <v>18</v>
      </c>
      <c r="I49" s="157" t="s">
        <v>18</v>
      </c>
      <c r="J49" s="157" t="s">
        <v>18</v>
      </c>
      <c r="K49" s="158" t="s">
        <v>18</v>
      </c>
      <c r="L49" s="158" t="s">
        <v>18</v>
      </c>
      <c r="M49" s="153" t="s">
        <v>18</v>
      </c>
      <c r="N49" s="162" t="s">
        <v>131</v>
      </c>
      <c r="P49" s="137" t="str" cm="1">
        <f t="array" ref="P49">IF($A49="□"," ",IF($A49="☑",E49,ERROR))</f>
        <v xml:space="preserve"> </v>
      </c>
      <c r="Q49" s="137" t="str" cm="1">
        <f t="array" ref="Q49">IF($A49="□"," ",IF($A49="☑",F49,ERROR))</f>
        <v xml:space="preserve"> </v>
      </c>
      <c r="R49" s="137" t="str" cm="1">
        <f t="array" ref="R49">IF($A49="□"," ",IF($A49="☑",G49,ERROR))</f>
        <v xml:space="preserve"> </v>
      </c>
      <c r="T49" s="136" t="str">
        <f t="shared" si="1"/>
        <v xml:space="preserve"> </v>
      </c>
      <c r="U49" s="136" t="str">
        <f t="shared" si="2"/>
        <v xml:space="preserve"> </v>
      </c>
      <c r="V49" s="136" t="str">
        <f t="shared" si="3"/>
        <v xml:space="preserve"> </v>
      </c>
      <c r="W49" s="136" t="str">
        <f t="shared" si="4"/>
        <v xml:space="preserve"> </v>
      </c>
      <c r="Y49" s="136" t="str">
        <f t="shared" si="5"/>
        <v xml:space="preserve"> </v>
      </c>
      <c r="Z49" s="136" t="str">
        <f t="shared" si="6"/>
        <v xml:space="preserve"> </v>
      </c>
      <c r="AA49" s="136" t="str">
        <f t="shared" si="7"/>
        <v xml:space="preserve"> </v>
      </c>
      <c r="AB49" s="136" t="str">
        <f t="shared" si="8"/>
        <v xml:space="preserve"> </v>
      </c>
      <c r="AC49" s="136" t="str">
        <f t="shared" si="9"/>
        <v xml:space="preserve"> </v>
      </c>
      <c r="AE49" s="136" t="str">
        <f t="shared" si="10"/>
        <v xml:space="preserve"> </v>
      </c>
      <c r="AF49" s="136" t="str">
        <f t="shared" si="11"/>
        <v xml:space="preserve"> </v>
      </c>
      <c r="AG49" s="136" t="str">
        <f t="shared" si="0"/>
        <v xml:space="preserve"> </v>
      </c>
      <c r="AI49" s="136" t="str">
        <f t="shared" si="12"/>
        <v xml:space="preserve"> </v>
      </c>
      <c r="AJ49" s="136" t="str">
        <f t="shared" si="13"/>
        <v xml:space="preserve"> </v>
      </c>
    </row>
    <row r="50" spans="1:36">
      <c r="A50" s="53" t="s">
        <v>18</v>
      </c>
      <c r="B50" s="96" t="s">
        <v>137</v>
      </c>
      <c r="C50" s="97" t="s">
        <v>138</v>
      </c>
      <c r="D50" s="100" t="s">
        <v>139</v>
      </c>
      <c r="E50" s="100">
        <v>1</v>
      </c>
      <c r="F50" s="100">
        <v>4.5</v>
      </c>
      <c r="G50" s="103">
        <v>1.5</v>
      </c>
      <c r="H50" s="156" t="s">
        <v>18</v>
      </c>
      <c r="I50" s="157" t="s">
        <v>18</v>
      </c>
      <c r="J50" s="157" t="s">
        <v>18</v>
      </c>
      <c r="K50" s="158" t="s">
        <v>18</v>
      </c>
      <c r="L50" s="158" t="s">
        <v>18</v>
      </c>
      <c r="M50" s="158" t="s">
        <v>18</v>
      </c>
      <c r="N50" s="162" t="s">
        <v>131</v>
      </c>
      <c r="P50" s="137" t="str" cm="1">
        <f t="array" ref="P50">IF($A50="□"," ",IF($A50="☑",E50,ERROR))</f>
        <v xml:space="preserve"> </v>
      </c>
      <c r="Q50" s="137" t="str" cm="1">
        <f t="array" ref="Q50">IF($A50="□"," ",IF($A50="☑",F50,ERROR))</f>
        <v xml:space="preserve"> </v>
      </c>
      <c r="R50" s="137" t="str" cm="1">
        <f t="array" ref="R50">IF($A50="□"," ",IF($A50="☑",G50,ERROR))</f>
        <v xml:space="preserve"> </v>
      </c>
      <c r="T50" s="136" t="str">
        <f t="shared" si="1"/>
        <v xml:space="preserve"> </v>
      </c>
      <c r="U50" s="136" t="str">
        <f t="shared" si="2"/>
        <v xml:space="preserve"> </v>
      </c>
      <c r="V50" s="136" t="str">
        <f t="shared" si="3"/>
        <v xml:space="preserve"> </v>
      </c>
      <c r="W50" s="136" t="str">
        <f t="shared" si="4"/>
        <v xml:space="preserve"> </v>
      </c>
      <c r="Y50" s="136" t="str">
        <f t="shared" si="5"/>
        <v xml:space="preserve"> </v>
      </c>
      <c r="Z50" s="136" t="str">
        <f t="shared" si="6"/>
        <v xml:space="preserve"> </v>
      </c>
      <c r="AA50" s="136" t="str">
        <f t="shared" si="7"/>
        <v xml:space="preserve"> </v>
      </c>
      <c r="AB50" s="136" t="str">
        <f t="shared" si="8"/>
        <v xml:space="preserve"> </v>
      </c>
      <c r="AC50" s="136" t="str">
        <f t="shared" si="9"/>
        <v xml:space="preserve"> </v>
      </c>
      <c r="AE50" s="136" t="str">
        <f>IF($A50="□"," ",IF(AND(H50="☑",$L50="☑"),1,0))</f>
        <v xml:space="preserve"> </v>
      </c>
      <c r="AF50" s="136" t="str">
        <f t="shared" ref="AF50:AG50" si="14">IF($A50="□"," ",IF(AND(I50="☑",$L50="☑"),1,0))</f>
        <v xml:space="preserve"> </v>
      </c>
      <c r="AG50" s="136" t="str">
        <f t="shared" si="14"/>
        <v xml:space="preserve"> </v>
      </c>
      <c r="AI50" s="136" t="str">
        <f t="shared" si="12"/>
        <v xml:space="preserve"> </v>
      </c>
      <c r="AJ50" s="136" t="str">
        <f t="shared" si="13"/>
        <v xml:space="preserve"> </v>
      </c>
    </row>
    <row r="51" spans="1:36">
      <c r="A51" s="53" t="s">
        <v>18</v>
      </c>
      <c r="B51" s="96" t="s">
        <v>409</v>
      </c>
      <c r="C51" s="97" t="s">
        <v>439</v>
      </c>
      <c r="D51" s="100" t="s">
        <v>410</v>
      </c>
      <c r="E51" s="100">
        <v>2</v>
      </c>
      <c r="F51" s="100">
        <v>6</v>
      </c>
      <c r="G51" s="103">
        <v>0</v>
      </c>
      <c r="H51" s="156" t="s">
        <v>18</v>
      </c>
      <c r="I51" s="157" t="s">
        <v>18</v>
      </c>
      <c r="J51" s="157" t="s">
        <v>18</v>
      </c>
      <c r="K51" s="158" t="s">
        <v>18</v>
      </c>
      <c r="L51" s="158" t="s">
        <v>18</v>
      </c>
      <c r="M51" s="158" t="s">
        <v>18</v>
      </c>
      <c r="N51" s="162" t="s">
        <v>131</v>
      </c>
      <c r="P51" s="137" t="str" cm="1">
        <f t="array" ref="P51">IF($A51="□"," ",IF($A51="☑",E51,ERROR))</f>
        <v xml:space="preserve"> </v>
      </c>
      <c r="Q51" s="137" t="str" cm="1">
        <f t="array" ref="Q51">IF($A51="□"," ",IF($A51="☑",F51,ERROR))</f>
        <v xml:space="preserve"> </v>
      </c>
      <c r="R51" s="137" t="str" cm="1">
        <f t="array" ref="R51">IF($A51="□"," ",IF($A51="☑",G51,ERROR))</f>
        <v xml:space="preserve"> </v>
      </c>
      <c r="T51" s="136" t="str">
        <f t="shared" si="1"/>
        <v xml:space="preserve"> </v>
      </c>
      <c r="U51" s="136" t="str">
        <f t="shared" si="2"/>
        <v xml:space="preserve"> </v>
      </c>
      <c r="V51" s="136" t="str">
        <f t="shared" si="3"/>
        <v xml:space="preserve"> </v>
      </c>
      <c r="W51" s="136" t="str">
        <f t="shared" si="4"/>
        <v xml:space="preserve"> </v>
      </c>
      <c r="Y51" s="136" t="str">
        <f t="shared" si="5"/>
        <v xml:space="preserve"> </v>
      </c>
      <c r="Z51" s="136" t="str">
        <f t="shared" si="6"/>
        <v xml:space="preserve"> </v>
      </c>
      <c r="AA51" s="136" t="str">
        <f t="shared" si="7"/>
        <v xml:space="preserve"> </v>
      </c>
      <c r="AB51" s="136" t="str">
        <f t="shared" si="8"/>
        <v xml:space="preserve"> </v>
      </c>
      <c r="AC51" s="136" t="str">
        <f t="shared" si="9"/>
        <v xml:space="preserve"> </v>
      </c>
      <c r="AE51" s="136" t="str">
        <f t="shared" ref="AE51:AE60" si="15">IF($A51="□"," ",IF(AND(H51="☑",$L51="☑"),1,0))</f>
        <v xml:space="preserve"> </v>
      </c>
      <c r="AF51" s="136" t="str">
        <f t="shared" ref="AF51:AF60" si="16">IF($A51="□"," ",IF(AND(I51="☑",$L51="☑"),1,0))</f>
        <v xml:space="preserve"> </v>
      </c>
      <c r="AG51" s="136" t="str">
        <f t="shared" ref="AG51:AG60" si="17">IF($A51="□"," ",IF(AND(J51="☑",$L51="☑"),1,0))</f>
        <v xml:space="preserve"> </v>
      </c>
      <c r="AI51" s="136" t="str">
        <f t="shared" si="12"/>
        <v xml:space="preserve"> </v>
      </c>
      <c r="AJ51" s="136" t="str">
        <f t="shared" si="13"/>
        <v xml:space="preserve"> </v>
      </c>
    </row>
    <row r="52" spans="1:36">
      <c r="A52" s="53" t="s">
        <v>18</v>
      </c>
      <c r="B52" s="96" t="s">
        <v>432</v>
      </c>
      <c r="C52" s="97" t="s">
        <v>447</v>
      </c>
      <c r="D52" s="100" t="s">
        <v>410</v>
      </c>
      <c r="E52" s="100">
        <v>2</v>
      </c>
      <c r="F52" s="100">
        <v>6</v>
      </c>
      <c r="G52" s="103">
        <v>0</v>
      </c>
      <c r="H52" s="156" t="s">
        <v>18</v>
      </c>
      <c r="I52" s="157" t="s">
        <v>18</v>
      </c>
      <c r="J52" s="157" t="s">
        <v>18</v>
      </c>
      <c r="K52" s="158" t="s">
        <v>18</v>
      </c>
      <c r="L52" s="158" t="s">
        <v>18</v>
      </c>
      <c r="M52" s="158" t="s">
        <v>18</v>
      </c>
      <c r="N52" s="162" t="s">
        <v>131</v>
      </c>
      <c r="P52" s="137" t="str" cm="1">
        <f t="array" ref="P52">IF($A52="□"," ",IF($A52="☑",E52,ERROR))</f>
        <v xml:space="preserve"> </v>
      </c>
      <c r="Q52" s="137" t="str" cm="1">
        <f t="array" ref="Q52">IF($A52="□"," ",IF($A52="☑",F52,ERROR))</f>
        <v xml:space="preserve"> </v>
      </c>
      <c r="R52" s="137" t="str" cm="1">
        <f t="array" ref="R52">IF($A52="□"," ",IF($A52="☑",G52,ERROR))</f>
        <v xml:space="preserve"> </v>
      </c>
      <c r="T52" s="136" t="str">
        <f t="shared" si="1"/>
        <v xml:space="preserve"> </v>
      </c>
      <c r="U52" s="136" t="str">
        <f t="shared" si="2"/>
        <v xml:space="preserve"> </v>
      </c>
      <c r="V52" s="136" t="str">
        <f t="shared" si="3"/>
        <v xml:space="preserve"> </v>
      </c>
      <c r="W52" s="136" t="str">
        <f t="shared" si="4"/>
        <v xml:space="preserve"> </v>
      </c>
      <c r="Y52" s="136" t="str">
        <f t="shared" si="5"/>
        <v xml:space="preserve"> </v>
      </c>
      <c r="Z52" s="136" t="str">
        <f t="shared" si="6"/>
        <v xml:space="preserve"> </v>
      </c>
      <c r="AA52" s="136" t="str">
        <f t="shared" si="7"/>
        <v xml:space="preserve"> </v>
      </c>
      <c r="AB52" s="136" t="str">
        <f t="shared" si="8"/>
        <v xml:space="preserve"> </v>
      </c>
      <c r="AC52" s="136" t="str">
        <f t="shared" si="9"/>
        <v xml:space="preserve"> </v>
      </c>
      <c r="AE52" s="136" t="str">
        <f t="shared" si="15"/>
        <v xml:space="preserve"> </v>
      </c>
      <c r="AF52" s="136" t="str">
        <f t="shared" si="16"/>
        <v xml:space="preserve"> </v>
      </c>
      <c r="AG52" s="136" t="str">
        <f t="shared" si="17"/>
        <v xml:space="preserve"> </v>
      </c>
      <c r="AI52" s="136" t="str">
        <f t="shared" si="12"/>
        <v xml:space="preserve"> </v>
      </c>
      <c r="AJ52" s="136" t="str">
        <f t="shared" si="13"/>
        <v xml:space="preserve"> </v>
      </c>
    </row>
    <row r="53" spans="1:36">
      <c r="A53" s="53" t="s">
        <v>18</v>
      </c>
      <c r="B53" s="96" t="s">
        <v>444</v>
      </c>
      <c r="C53" s="97" t="s">
        <v>446</v>
      </c>
      <c r="D53" s="100" t="s">
        <v>491</v>
      </c>
      <c r="E53" s="186">
        <v>2</v>
      </c>
      <c r="F53" s="186">
        <v>5</v>
      </c>
      <c r="G53" s="187">
        <v>1</v>
      </c>
      <c r="H53" s="156" t="s">
        <v>18</v>
      </c>
      <c r="I53" s="157" t="s">
        <v>18</v>
      </c>
      <c r="J53" s="157" t="s">
        <v>18</v>
      </c>
      <c r="K53" s="158" t="s">
        <v>18</v>
      </c>
      <c r="L53" s="158" t="s">
        <v>18</v>
      </c>
      <c r="M53" s="158" t="s">
        <v>18</v>
      </c>
      <c r="N53" s="162" t="s">
        <v>131</v>
      </c>
      <c r="P53" s="137" t="str" cm="1">
        <f t="array" ref="P53">IF($A53="□"," ",IF($A53="☑",E53,ERROR))</f>
        <v xml:space="preserve"> </v>
      </c>
      <c r="Q53" s="137" t="str" cm="1">
        <f t="array" ref="Q53">IF($A53="□"," ",IF($A53="☑",F53,ERROR))</f>
        <v xml:space="preserve"> </v>
      </c>
      <c r="R53" s="137" t="str" cm="1">
        <f t="array" ref="R53">IF($A53="□"," ",IF($A53="☑",G53,ERROR))</f>
        <v xml:space="preserve"> </v>
      </c>
      <c r="T53" s="136" t="str">
        <f t="shared" si="1"/>
        <v xml:space="preserve"> </v>
      </c>
      <c r="U53" s="136" t="str">
        <f t="shared" si="2"/>
        <v xml:space="preserve"> </v>
      </c>
      <c r="V53" s="136" t="str">
        <f t="shared" si="3"/>
        <v xml:space="preserve"> </v>
      </c>
      <c r="W53" s="136" t="str">
        <f t="shared" si="4"/>
        <v xml:space="preserve"> </v>
      </c>
      <c r="Y53" s="136" t="str">
        <f t="shared" si="5"/>
        <v xml:space="preserve"> </v>
      </c>
      <c r="Z53" s="136" t="str">
        <f t="shared" si="6"/>
        <v xml:space="preserve"> </v>
      </c>
      <c r="AA53" s="136" t="str">
        <f t="shared" si="7"/>
        <v xml:space="preserve"> </v>
      </c>
      <c r="AB53" s="136" t="str">
        <f t="shared" si="8"/>
        <v xml:space="preserve"> </v>
      </c>
      <c r="AC53" s="136" t="str">
        <f t="shared" si="9"/>
        <v xml:space="preserve"> </v>
      </c>
      <c r="AE53" s="136" t="str">
        <f t="shared" si="15"/>
        <v xml:space="preserve"> </v>
      </c>
      <c r="AF53" s="136" t="str">
        <f t="shared" si="16"/>
        <v xml:space="preserve"> </v>
      </c>
      <c r="AG53" s="136" t="str">
        <f t="shared" si="17"/>
        <v xml:space="preserve"> </v>
      </c>
      <c r="AI53" s="136" t="str">
        <f t="shared" si="12"/>
        <v xml:space="preserve"> </v>
      </c>
      <c r="AJ53" s="136" t="str">
        <f t="shared" si="13"/>
        <v xml:space="preserve"> </v>
      </c>
    </row>
    <row r="54" spans="1:36">
      <c r="A54" s="53" t="s">
        <v>18</v>
      </c>
      <c r="B54" s="96" t="s">
        <v>445</v>
      </c>
      <c r="C54" s="97" t="s">
        <v>490</v>
      </c>
      <c r="D54" s="100" t="s">
        <v>491</v>
      </c>
      <c r="E54" s="186">
        <v>2</v>
      </c>
      <c r="F54" s="186">
        <v>6</v>
      </c>
      <c r="G54" s="187">
        <v>0</v>
      </c>
      <c r="H54" s="156" t="s">
        <v>18</v>
      </c>
      <c r="I54" s="157" t="s">
        <v>18</v>
      </c>
      <c r="J54" s="157" t="s">
        <v>18</v>
      </c>
      <c r="K54" s="158" t="s">
        <v>18</v>
      </c>
      <c r="L54" s="158" t="s">
        <v>18</v>
      </c>
      <c r="M54" s="158" t="s">
        <v>18</v>
      </c>
      <c r="N54" s="162" t="s">
        <v>492</v>
      </c>
      <c r="P54" s="137" t="str" cm="1">
        <f t="array" ref="P54">IF($A54="□"," ",IF($A54="☑",E54,ERROR))</f>
        <v xml:space="preserve"> </v>
      </c>
      <c r="Q54" s="137" t="str" cm="1">
        <f t="array" ref="Q54">IF($A54="□"," ",IF($A54="☑",F54,ERROR))</f>
        <v xml:space="preserve"> </v>
      </c>
      <c r="R54" s="137" t="str" cm="1">
        <f t="array" ref="R54">IF($A54="□"," ",IF($A54="☑",G54,ERROR))</f>
        <v xml:space="preserve"> </v>
      </c>
      <c r="T54" s="136" t="str">
        <f t="shared" si="1"/>
        <v xml:space="preserve"> </v>
      </c>
      <c r="U54" s="136" t="str">
        <f t="shared" si="2"/>
        <v xml:space="preserve"> </v>
      </c>
      <c r="V54" s="136" t="str">
        <f t="shared" si="3"/>
        <v xml:space="preserve"> </v>
      </c>
      <c r="W54" s="136" t="str">
        <f t="shared" si="4"/>
        <v xml:space="preserve"> </v>
      </c>
      <c r="Y54" s="136" t="str">
        <f t="shared" si="5"/>
        <v xml:space="preserve"> </v>
      </c>
      <c r="Z54" s="136" t="str">
        <f t="shared" si="6"/>
        <v xml:space="preserve"> </v>
      </c>
      <c r="AA54" s="136" t="str">
        <f t="shared" si="7"/>
        <v xml:space="preserve"> </v>
      </c>
      <c r="AB54" s="136" t="str">
        <f t="shared" si="8"/>
        <v xml:space="preserve"> </v>
      </c>
      <c r="AC54" s="136" t="str">
        <f t="shared" si="9"/>
        <v xml:space="preserve"> </v>
      </c>
      <c r="AE54" s="136" t="str">
        <f t="shared" si="15"/>
        <v xml:space="preserve"> </v>
      </c>
      <c r="AF54" s="136" t="str">
        <f t="shared" si="16"/>
        <v xml:space="preserve"> </v>
      </c>
      <c r="AG54" s="136" t="str">
        <f t="shared" si="17"/>
        <v xml:space="preserve"> </v>
      </c>
      <c r="AI54" s="136" t="str">
        <f t="shared" si="12"/>
        <v xml:space="preserve"> </v>
      </c>
      <c r="AJ54" s="136" t="str">
        <f t="shared" si="13"/>
        <v xml:space="preserve"> </v>
      </c>
    </row>
    <row r="55" spans="1:36">
      <c r="A55" s="53" t="s">
        <v>22</v>
      </c>
      <c r="B55" s="96" t="s">
        <v>507</v>
      </c>
      <c r="C55" s="97" t="s">
        <v>506</v>
      </c>
      <c r="D55" s="100" t="s">
        <v>410</v>
      </c>
      <c r="E55" s="100">
        <v>1.5</v>
      </c>
      <c r="F55" s="100">
        <v>5.5</v>
      </c>
      <c r="G55" s="103">
        <v>1</v>
      </c>
      <c r="H55" s="156" t="s">
        <v>18</v>
      </c>
      <c r="I55" s="157" t="s">
        <v>18</v>
      </c>
      <c r="J55" s="157" t="s">
        <v>18</v>
      </c>
      <c r="K55" s="158" t="s">
        <v>18</v>
      </c>
      <c r="L55" s="158" t="s">
        <v>18</v>
      </c>
      <c r="M55" s="158" t="s">
        <v>18</v>
      </c>
      <c r="N55" s="162" t="s">
        <v>492</v>
      </c>
      <c r="P55" s="137" t="str" cm="1">
        <f t="array" ref="P55">IF($A55="□"," ",IF($A55="☑",E55,ERROR))</f>
        <v xml:space="preserve"> </v>
      </c>
      <c r="Q55" s="137" t="str" cm="1">
        <f t="array" ref="Q55">IF($A55="□"," ",IF($A55="☑",F55,ERROR))</f>
        <v xml:space="preserve"> </v>
      </c>
      <c r="R55" s="137" t="str" cm="1">
        <f t="array" ref="R55">IF($A55="□"," ",IF($A55="☑",G55,ERROR))</f>
        <v xml:space="preserve"> </v>
      </c>
      <c r="T55" s="136" t="str">
        <f t="shared" si="1"/>
        <v xml:space="preserve"> </v>
      </c>
      <c r="U55" s="136" t="str">
        <f t="shared" si="2"/>
        <v xml:space="preserve"> </v>
      </c>
      <c r="V55" s="136" t="str">
        <f t="shared" si="3"/>
        <v xml:space="preserve"> </v>
      </c>
      <c r="W55" s="136" t="str">
        <f t="shared" si="4"/>
        <v xml:space="preserve"> </v>
      </c>
      <c r="Y55" s="136" t="str">
        <f t="shared" si="5"/>
        <v xml:space="preserve"> </v>
      </c>
      <c r="Z55" s="136" t="str">
        <f t="shared" si="6"/>
        <v xml:space="preserve"> </v>
      </c>
      <c r="AA55" s="136" t="str">
        <f t="shared" si="7"/>
        <v xml:space="preserve"> </v>
      </c>
      <c r="AB55" s="136" t="str">
        <f t="shared" si="8"/>
        <v xml:space="preserve"> </v>
      </c>
      <c r="AC55" s="136" t="str">
        <f t="shared" si="9"/>
        <v xml:space="preserve"> </v>
      </c>
      <c r="AE55" s="136" t="str">
        <f t="shared" si="15"/>
        <v xml:space="preserve"> </v>
      </c>
      <c r="AF55" s="136" t="str">
        <f t="shared" si="16"/>
        <v xml:space="preserve"> </v>
      </c>
      <c r="AG55" s="136" t="str">
        <f t="shared" si="17"/>
        <v xml:space="preserve"> </v>
      </c>
      <c r="AI55" s="136" t="str">
        <f t="shared" si="12"/>
        <v xml:space="preserve"> </v>
      </c>
      <c r="AJ55" s="136" t="str">
        <f t="shared" si="13"/>
        <v xml:space="preserve"> </v>
      </c>
    </row>
    <row r="56" spans="1:36">
      <c r="A56" s="53" t="s">
        <v>22</v>
      </c>
      <c r="B56" s="96"/>
      <c r="C56" s="97"/>
      <c r="D56" s="100"/>
      <c r="E56" s="100"/>
      <c r="F56" s="100"/>
      <c r="G56" s="103"/>
      <c r="H56" s="156" t="s">
        <v>18</v>
      </c>
      <c r="I56" s="157" t="s">
        <v>18</v>
      </c>
      <c r="J56" s="157" t="s">
        <v>18</v>
      </c>
      <c r="K56" s="158" t="s">
        <v>18</v>
      </c>
      <c r="L56" s="158" t="s">
        <v>18</v>
      </c>
      <c r="M56" s="158" t="s">
        <v>18</v>
      </c>
      <c r="N56" s="162"/>
      <c r="P56" s="137" t="str" cm="1">
        <f t="array" ref="P56">IF($A56="□"," ",IF($A56="☑",E56,ERROR))</f>
        <v xml:space="preserve"> </v>
      </c>
      <c r="Q56" s="137" t="str" cm="1">
        <f t="array" ref="Q56">IF($A56="□"," ",IF($A56="☑",F56,ERROR))</f>
        <v xml:space="preserve"> </v>
      </c>
      <c r="R56" s="137" t="str" cm="1">
        <f t="array" ref="R56">IF($A56="□"," ",IF($A56="☑",G56,ERROR))</f>
        <v xml:space="preserve"> </v>
      </c>
      <c r="T56" s="136" t="str">
        <f t="shared" si="1"/>
        <v xml:space="preserve"> </v>
      </c>
      <c r="U56" s="136" t="str">
        <f t="shared" si="2"/>
        <v xml:space="preserve"> </v>
      </c>
      <c r="V56" s="136" t="str">
        <f t="shared" si="3"/>
        <v xml:space="preserve"> </v>
      </c>
      <c r="W56" s="136" t="str">
        <f t="shared" si="4"/>
        <v xml:space="preserve"> </v>
      </c>
      <c r="Y56" s="136" t="str">
        <f t="shared" si="5"/>
        <v xml:space="preserve"> </v>
      </c>
      <c r="Z56" s="136" t="str">
        <f t="shared" si="6"/>
        <v xml:space="preserve"> </v>
      </c>
      <c r="AA56" s="136" t="str">
        <f t="shared" si="7"/>
        <v xml:space="preserve"> </v>
      </c>
      <c r="AB56" s="136" t="str">
        <f t="shared" si="8"/>
        <v xml:space="preserve"> </v>
      </c>
      <c r="AC56" s="136" t="str">
        <f t="shared" si="9"/>
        <v xml:space="preserve"> </v>
      </c>
      <c r="AE56" s="136" t="str">
        <f t="shared" si="15"/>
        <v xml:space="preserve"> </v>
      </c>
      <c r="AF56" s="136" t="str">
        <f t="shared" si="16"/>
        <v xml:space="preserve"> </v>
      </c>
      <c r="AG56" s="136" t="str">
        <f t="shared" si="17"/>
        <v xml:space="preserve"> </v>
      </c>
      <c r="AI56" s="136" t="str">
        <f t="shared" si="12"/>
        <v xml:space="preserve"> </v>
      </c>
      <c r="AJ56" s="136" t="str">
        <f t="shared" si="13"/>
        <v xml:space="preserve"> </v>
      </c>
    </row>
    <row r="57" spans="1:36">
      <c r="A57" s="53" t="s">
        <v>22</v>
      </c>
      <c r="B57" s="96"/>
      <c r="C57" s="97"/>
      <c r="D57" s="100"/>
      <c r="E57" s="100"/>
      <c r="F57" s="100"/>
      <c r="G57" s="103"/>
      <c r="H57" s="156" t="s">
        <v>18</v>
      </c>
      <c r="I57" s="157" t="s">
        <v>18</v>
      </c>
      <c r="J57" s="157" t="s">
        <v>18</v>
      </c>
      <c r="K57" s="158" t="s">
        <v>18</v>
      </c>
      <c r="L57" s="158" t="s">
        <v>18</v>
      </c>
      <c r="M57" s="158" t="s">
        <v>18</v>
      </c>
      <c r="N57" s="162"/>
      <c r="P57" s="137" t="str" cm="1">
        <f t="array" ref="P57">IF($A57="□"," ",IF($A57="☑",E57,ERROR))</f>
        <v xml:space="preserve"> </v>
      </c>
      <c r="Q57" s="137" t="str" cm="1">
        <f t="array" ref="Q57">IF($A57="□"," ",IF($A57="☑",F57,ERROR))</f>
        <v xml:space="preserve"> </v>
      </c>
      <c r="R57" s="137" t="str" cm="1">
        <f t="array" ref="R57">IF($A57="□"," ",IF($A57="☑",G57,ERROR))</f>
        <v xml:space="preserve"> </v>
      </c>
      <c r="T57" s="136" t="str">
        <f t="shared" si="1"/>
        <v xml:space="preserve"> </v>
      </c>
      <c r="U57" s="136" t="str">
        <f t="shared" si="2"/>
        <v xml:space="preserve"> </v>
      </c>
      <c r="V57" s="136" t="str">
        <f t="shared" si="3"/>
        <v xml:space="preserve"> </v>
      </c>
      <c r="W57" s="136" t="str">
        <f t="shared" si="4"/>
        <v xml:space="preserve"> </v>
      </c>
      <c r="Y57" s="136" t="str">
        <f t="shared" si="5"/>
        <v xml:space="preserve"> </v>
      </c>
      <c r="Z57" s="136" t="str">
        <f t="shared" si="6"/>
        <v xml:space="preserve"> </v>
      </c>
      <c r="AA57" s="136" t="str">
        <f t="shared" si="7"/>
        <v xml:space="preserve"> </v>
      </c>
      <c r="AB57" s="136" t="str">
        <f t="shared" si="8"/>
        <v xml:space="preserve"> </v>
      </c>
      <c r="AC57" s="136" t="str">
        <f t="shared" si="9"/>
        <v xml:space="preserve"> </v>
      </c>
      <c r="AE57" s="136" t="str">
        <f t="shared" si="15"/>
        <v xml:space="preserve"> </v>
      </c>
      <c r="AF57" s="136" t="str">
        <f t="shared" si="16"/>
        <v xml:space="preserve"> </v>
      </c>
      <c r="AG57" s="136" t="str">
        <f t="shared" si="17"/>
        <v xml:space="preserve"> </v>
      </c>
      <c r="AI57" s="136" t="str">
        <f t="shared" si="12"/>
        <v xml:space="preserve"> </v>
      </c>
      <c r="AJ57" s="136" t="str">
        <f t="shared" si="13"/>
        <v xml:space="preserve"> </v>
      </c>
    </row>
    <row r="58" spans="1:36">
      <c r="A58" s="53" t="s">
        <v>22</v>
      </c>
      <c r="B58" s="96"/>
      <c r="C58" s="97"/>
      <c r="D58" s="100"/>
      <c r="E58" s="100"/>
      <c r="F58" s="100"/>
      <c r="G58" s="103"/>
      <c r="H58" s="156" t="s">
        <v>18</v>
      </c>
      <c r="I58" s="157" t="s">
        <v>18</v>
      </c>
      <c r="J58" s="157" t="s">
        <v>18</v>
      </c>
      <c r="K58" s="158" t="s">
        <v>18</v>
      </c>
      <c r="L58" s="158" t="s">
        <v>18</v>
      </c>
      <c r="M58" s="158" t="s">
        <v>18</v>
      </c>
      <c r="N58" s="162"/>
      <c r="P58" s="137" t="str" cm="1">
        <f t="array" ref="P58">IF($A58="□"," ",IF($A58="☑",E58,ERROR))</f>
        <v xml:space="preserve"> </v>
      </c>
      <c r="Q58" s="137" t="str" cm="1">
        <f t="array" ref="Q58">IF($A58="□"," ",IF($A58="☑",F58,ERROR))</f>
        <v xml:space="preserve"> </v>
      </c>
      <c r="R58" s="137" t="str" cm="1">
        <f t="array" ref="R58">IF($A58="□"," ",IF($A58="☑",G58,ERROR))</f>
        <v xml:space="preserve"> </v>
      </c>
      <c r="T58" s="136" t="str">
        <f t="shared" si="1"/>
        <v xml:space="preserve"> </v>
      </c>
      <c r="U58" s="136" t="str">
        <f t="shared" si="2"/>
        <v xml:space="preserve"> </v>
      </c>
      <c r="V58" s="136" t="str">
        <f t="shared" si="3"/>
        <v xml:space="preserve"> </v>
      </c>
      <c r="W58" s="136" t="str">
        <f t="shared" si="4"/>
        <v xml:space="preserve"> </v>
      </c>
      <c r="Y58" s="136" t="str">
        <f t="shared" si="5"/>
        <v xml:space="preserve"> </v>
      </c>
      <c r="Z58" s="136" t="str">
        <f t="shared" si="6"/>
        <v xml:space="preserve"> </v>
      </c>
      <c r="AA58" s="136" t="str">
        <f t="shared" si="7"/>
        <v xml:space="preserve"> </v>
      </c>
      <c r="AB58" s="136" t="str">
        <f t="shared" si="8"/>
        <v xml:space="preserve"> </v>
      </c>
      <c r="AC58" s="136" t="str">
        <f t="shared" si="9"/>
        <v xml:space="preserve"> </v>
      </c>
      <c r="AE58" s="136" t="str">
        <f t="shared" si="15"/>
        <v xml:space="preserve"> </v>
      </c>
      <c r="AF58" s="136" t="str">
        <f t="shared" si="16"/>
        <v xml:space="preserve"> </v>
      </c>
      <c r="AG58" s="136" t="str">
        <f t="shared" si="17"/>
        <v xml:space="preserve"> </v>
      </c>
      <c r="AI58" s="136" t="str">
        <f t="shared" si="12"/>
        <v xml:space="preserve"> </v>
      </c>
      <c r="AJ58" s="136" t="str">
        <f t="shared" si="13"/>
        <v xml:space="preserve"> </v>
      </c>
    </row>
    <row r="59" spans="1:36">
      <c r="A59" s="53" t="s">
        <v>22</v>
      </c>
      <c r="B59" s="96"/>
      <c r="C59" s="97"/>
      <c r="D59" s="100"/>
      <c r="E59" s="100"/>
      <c r="F59" s="100"/>
      <c r="G59" s="103"/>
      <c r="H59" s="156" t="s">
        <v>18</v>
      </c>
      <c r="I59" s="157" t="s">
        <v>18</v>
      </c>
      <c r="J59" s="157" t="s">
        <v>18</v>
      </c>
      <c r="K59" s="158" t="s">
        <v>18</v>
      </c>
      <c r="L59" s="158" t="s">
        <v>18</v>
      </c>
      <c r="M59" s="158" t="s">
        <v>18</v>
      </c>
      <c r="N59" s="162"/>
      <c r="P59" s="137" t="str" cm="1">
        <f t="array" ref="P59">IF($A59="□"," ",IF($A59="☑",E59,ERROR))</f>
        <v xml:space="preserve"> </v>
      </c>
      <c r="Q59" s="137" t="str" cm="1">
        <f t="array" ref="Q59">IF($A59="□"," ",IF($A59="☑",F59,ERROR))</f>
        <v xml:space="preserve"> </v>
      </c>
      <c r="R59" s="137" t="str" cm="1">
        <f t="array" ref="R59">IF($A59="□"," ",IF($A59="☑",G59,ERROR))</f>
        <v xml:space="preserve"> </v>
      </c>
      <c r="T59" s="136" t="str">
        <f t="shared" si="1"/>
        <v xml:space="preserve"> </v>
      </c>
      <c r="U59" s="136" t="str">
        <f t="shared" si="2"/>
        <v xml:space="preserve"> </v>
      </c>
      <c r="V59" s="136" t="str">
        <f t="shared" si="3"/>
        <v xml:space="preserve"> </v>
      </c>
      <c r="W59" s="136" t="str">
        <f t="shared" si="4"/>
        <v xml:space="preserve"> </v>
      </c>
      <c r="Y59" s="136" t="str">
        <f t="shared" si="5"/>
        <v xml:space="preserve"> </v>
      </c>
      <c r="Z59" s="136" t="str">
        <f t="shared" si="6"/>
        <v xml:space="preserve"> </v>
      </c>
      <c r="AA59" s="136" t="str">
        <f t="shared" si="7"/>
        <v xml:space="preserve"> </v>
      </c>
      <c r="AB59" s="136" t="str">
        <f t="shared" si="8"/>
        <v xml:space="preserve"> </v>
      </c>
      <c r="AC59" s="136" t="str">
        <f t="shared" si="9"/>
        <v xml:space="preserve"> </v>
      </c>
      <c r="AE59" s="136" t="str">
        <f t="shared" si="15"/>
        <v xml:space="preserve"> </v>
      </c>
      <c r="AF59" s="136" t="str">
        <f t="shared" si="16"/>
        <v xml:space="preserve"> </v>
      </c>
      <c r="AG59" s="136" t="str">
        <f t="shared" si="17"/>
        <v xml:space="preserve"> </v>
      </c>
      <c r="AI59" s="136" t="str">
        <f t="shared" si="12"/>
        <v xml:space="preserve"> </v>
      </c>
      <c r="AJ59" s="136" t="str">
        <f t="shared" si="13"/>
        <v xml:space="preserve"> </v>
      </c>
    </row>
    <row r="60" spans="1:36" ht="15" thickBot="1">
      <c r="A60" s="54" t="s">
        <v>22</v>
      </c>
      <c r="B60" s="96"/>
      <c r="C60" s="97"/>
      <c r="D60" s="100"/>
      <c r="E60" s="100"/>
      <c r="F60" s="100"/>
      <c r="G60" s="103"/>
      <c r="H60" s="119" t="s">
        <v>18</v>
      </c>
      <c r="I60" s="120" t="s">
        <v>18</v>
      </c>
      <c r="J60" s="120" t="s">
        <v>18</v>
      </c>
      <c r="K60" s="154" t="s">
        <v>18</v>
      </c>
      <c r="L60" s="154" t="s">
        <v>18</v>
      </c>
      <c r="M60" s="154" t="s">
        <v>18</v>
      </c>
      <c r="N60" s="162"/>
      <c r="P60" s="137" t="str" cm="1">
        <f t="array" ref="P60">IF($A60="□"," ",IF($A60="☑",E60,ERROR))</f>
        <v xml:space="preserve"> </v>
      </c>
      <c r="Q60" s="137" t="str" cm="1">
        <f t="array" ref="Q60">IF($A60="□"," ",IF($A60="☑",F60,ERROR))</f>
        <v xml:space="preserve"> </v>
      </c>
      <c r="R60" s="137" t="str" cm="1">
        <f t="array" ref="R60">IF($A60="□"," ",IF($A60="☑",G60,ERROR))</f>
        <v xml:space="preserve"> </v>
      </c>
      <c r="T60" s="136" t="str">
        <f t="shared" si="1"/>
        <v xml:space="preserve"> </v>
      </c>
      <c r="U60" s="136" t="str">
        <f t="shared" si="2"/>
        <v xml:space="preserve"> </v>
      </c>
      <c r="V60" s="136" t="str">
        <f t="shared" si="3"/>
        <v xml:space="preserve"> </v>
      </c>
      <c r="W60" s="136" t="str">
        <f t="shared" si="4"/>
        <v xml:space="preserve"> </v>
      </c>
      <c r="Y60" s="136" t="str">
        <f t="shared" si="5"/>
        <v xml:space="preserve"> </v>
      </c>
      <c r="Z60" s="136" t="str">
        <f t="shared" si="6"/>
        <v xml:space="preserve"> </v>
      </c>
      <c r="AA60" s="136" t="str">
        <f t="shared" si="7"/>
        <v xml:space="preserve"> </v>
      </c>
      <c r="AB60" s="136" t="str">
        <f t="shared" si="8"/>
        <v xml:space="preserve"> </v>
      </c>
      <c r="AC60" s="136" t="str">
        <f t="shared" si="9"/>
        <v xml:space="preserve"> </v>
      </c>
      <c r="AE60" s="136" t="str">
        <f t="shared" si="15"/>
        <v xml:space="preserve"> </v>
      </c>
      <c r="AF60" s="136" t="str">
        <f t="shared" si="16"/>
        <v xml:space="preserve"> </v>
      </c>
      <c r="AG60" s="136" t="str">
        <f t="shared" si="17"/>
        <v xml:space="preserve"> </v>
      </c>
      <c r="AI60" s="136" t="str">
        <f t="shared" si="12"/>
        <v xml:space="preserve"> </v>
      </c>
      <c r="AJ60" s="136" t="str">
        <f t="shared" si="13"/>
        <v xml:space="preserve"> </v>
      </c>
    </row>
    <row r="61" spans="1:36" ht="15" thickTop="1">
      <c r="A61" s="88"/>
      <c r="B61" s="35"/>
      <c r="C61" s="61" t="s">
        <v>140</v>
      </c>
      <c r="D61" s="149">
        <f>COUNTIF(A:A,"☑")-COUNTIF(K:K,"☑")-COUNTIF(L:L,"☑")-COUNTIF(M:M,"☑")</f>
        <v>0</v>
      </c>
      <c r="E61" s="150">
        <f>SUM(P:P)</f>
        <v>0</v>
      </c>
      <c r="F61" s="150">
        <f>SUM(Q:Q)</f>
        <v>0</v>
      </c>
      <c r="G61" s="150">
        <f>SUM(R:R)</f>
        <v>0</v>
      </c>
      <c r="H61" s="26">
        <f>COUNTIFS(A8:A60,"☑",H8:H60,"☑")-SUM(U:U)</f>
        <v>0</v>
      </c>
      <c r="I61" s="26">
        <f>COUNTIFS(A8:A60,"☑",I8:I60,"☑")-SUM(V:V)</f>
        <v>0</v>
      </c>
      <c r="J61" s="26">
        <f>COUNTIFS(A8:A60,"☑",J8:J60,"☑")-SUM(W:W)</f>
        <v>0</v>
      </c>
      <c r="K61" s="26">
        <f>COUNTIFS(A8:A60,"☑",K8:K60,"☑")</f>
        <v>0</v>
      </c>
      <c r="L61" s="26">
        <f>SUM(Y8:Y60)</f>
        <v>0</v>
      </c>
      <c r="M61" s="26">
        <f>SUM(AC8:AC60)</f>
        <v>0</v>
      </c>
      <c r="N61" s="35"/>
      <c r="O61" s="37"/>
      <c r="Y61" s="134">
        <f>SUM(Y8:Y60)</f>
        <v>0</v>
      </c>
      <c r="Z61" s="134">
        <f t="shared" ref="Z61:AB61" si="18">SUM(Z8:Z60)</f>
        <v>0</v>
      </c>
      <c r="AA61" s="134">
        <f t="shared" si="18"/>
        <v>0</v>
      </c>
      <c r="AB61" s="134">
        <f t="shared" si="18"/>
        <v>0</v>
      </c>
      <c r="AC61" s="134">
        <f>SUM(AC8:AC60)</f>
        <v>0</v>
      </c>
    </row>
    <row r="62" spans="1:36">
      <c r="A62" s="88"/>
      <c r="B62" s="35"/>
      <c r="C62" s="61"/>
      <c r="D62" s="61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7"/>
    </row>
    <row r="63" spans="1:36">
      <c r="A63" s="88"/>
      <c r="B63" s="35"/>
      <c r="C63" s="61"/>
      <c r="D63" s="61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7"/>
    </row>
    <row r="64" spans="1:36" s="14" customFormat="1" ht="17">
      <c r="A64" s="205" t="s">
        <v>512</v>
      </c>
      <c r="C64" s="205"/>
      <c r="D64" s="205"/>
      <c r="H64" s="206"/>
      <c r="I64" s="206"/>
      <c r="J64" s="206"/>
      <c r="K64" s="206"/>
      <c r="L64" s="206"/>
      <c r="M64" s="206"/>
      <c r="N64" s="205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</row>
    <row r="65" spans="1:34" s="14" customFormat="1" ht="17">
      <c r="A65" s="14" t="s">
        <v>523</v>
      </c>
      <c r="E65" s="207"/>
      <c r="F65" s="207"/>
      <c r="G65" s="207"/>
      <c r="H65" s="207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</row>
    <row r="66" spans="1:34" ht="17">
      <c r="A66" s="208" t="s">
        <v>524</v>
      </c>
    </row>
  </sheetData>
  <sortState xmlns:xlrd2="http://schemas.microsoft.com/office/spreadsheetml/2017/richdata2" ref="A79:N108">
    <sortCondition ref="B79:B108"/>
  </sortState>
  <mergeCells count="19">
    <mergeCell ref="P6:R6"/>
    <mergeCell ref="A1:N1"/>
    <mergeCell ref="A3:C3"/>
    <mergeCell ref="E6:G6"/>
    <mergeCell ref="A6:B7"/>
    <mergeCell ref="C6:C7"/>
    <mergeCell ref="D6:D7"/>
    <mergeCell ref="N6:N7"/>
    <mergeCell ref="H6:J6"/>
    <mergeCell ref="K6:K7"/>
    <mergeCell ref="L6:L7"/>
    <mergeCell ref="H3:N3"/>
    <mergeCell ref="M6:M7"/>
    <mergeCell ref="AI6:AI7"/>
    <mergeCell ref="AJ6:AJ7"/>
    <mergeCell ref="Y6:AB6"/>
    <mergeCell ref="AC6:AC7"/>
    <mergeCell ref="T6:W6"/>
    <mergeCell ref="AE6:AG6"/>
  </mergeCells>
  <phoneticPr fontId="4"/>
  <dataValidations count="1">
    <dataValidation type="list" allowBlank="1" showInputMessage="1" showErrorMessage="1" sqref="J8:J12 A8:A60 I13:J47 H8:H47 K8:M47 H49:M60" xr:uid="{00000000-0002-0000-0100-000000000000}">
      <formula1>"□,☑"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horizontalDpi="4294967293" r:id="rId1"/>
  <headerFooter>
    <oddHeader>&amp;L書式Ｃ－1&amp;R＊受付番号　　</oddHead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1"/>
  <sheetViews>
    <sheetView topLeftCell="A26" zoomScaleNormal="100" zoomScaleSheetLayoutView="113" workbookViewId="0">
      <selection activeCell="A40" sqref="A40:XFD41"/>
    </sheetView>
  </sheetViews>
  <sheetFormatPr baseColWidth="10" defaultColWidth="8.6640625" defaultRowHeight="14"/>
  <cols>
    <col min="1" max="1" width="3.1640625" customWidth="1"/>
    <col min="2" max="2" width="20.6640625" customWidth="1"/>
    <col min="3" max="3" width="13.83203125" customWidth="1"/>
    <col min="4" max="4" width="32.5" bestFit="1" customWidth="1"/>
    <col min="5" max="6" width="5.5" style="1" bestFit="1" customWidth="1"/>
    <col min="7" max="7" width="6.33203125" style="1" customWidth="1"/>
    <col min="8" max="8" width="7.6640625" style="1" customWidth="1"/>
    <col min="9" max="9" width="25" bestFit="1" customWidth="1"/>
    <col min="10" max="10" width="4.5" customWidth="1"/>
    <col min="11" max="14" width="8.6640625" style="134"/>
    <col min="15" max="15" width="16.83203125" style="134" customWidth="1"/>
  </cols>
  <sheetData>
    <row r="1" spans="1:15" ht="22">
      <c r="A1" s="228" t="s">
        <v>496</v>
      </c>
      <c r="B1" s="229"/>
      <c r="C1" s="229"/>
      <c r="D1" s="229"/>
      <c r="E1" s="229"/>
      <c r="F1" s="229"/>
      <c r="G1" s="229"/>
      <c r="H1" s="229"/>
      <c r="I1" s="229"/>
      <c r="J1" s="42"/>
    </row>
    <row r="2" spans="1:15" ht="15" thickBot="1">
      <c r="A2" t="s">
        <v>141</v>
      </c>
    </row>
    <row r="3" spans="1:15" ht="44.75" customHeight="1" thickTop="1" thickBot="1">
      <c r="A3" s="230" t="s">
        <v>1</v>
      </c>
      <c r="B3" s="231"/>
      <c r="C3" s="232"/>
      <c r="D3" t="s">
        <v>2</v>
      </c>
      <c r="F3"/>
      <c r="G3" s="246" t="s">
        <v>404</v>
      </c>
      <c r="H3" s="247"/>
      <c r="I3" s="248"/>
      <c r="J3" s="37"/>
    </row>
    <row r="4" spans="1:15" ht="22.25" customHeight="1" thickTop="1">
      <c r="A4" s="37"/>
      <c r="B4" s="37"/>
      <c r="C4" s="37"/>
      <c r="F4"/>
      <c r="I4" s="1"/>
      <c r="J4" s="37"/>
    </row>
    <row r="5" spans="1:15" ht="17">
      <c r="B5" s="256" t="s">
        <v>142</v>
      </c>
      <c r="C5" s="256"/>
      <c r="D5" s="256"/>
    </row>
    <row r="6" spans="1:15" ht="14" customHeight="1">
      <c r="A6" s="251" t="s">
        <v>4</v>
      </c>
      <c r="B6" s="252"/>
      <c r="C6" s="255" t="s">
        <v>5</v>
      </c>
      <c r="D6" s="255" t="s">
        <v>6</v>
      </c>
      <c r="E6" s="255" t="s">
        <v>7</v>
      </c>
      <c r="F6" s="255"/>
      <c r="G6" s="255"/>
      <c r="H6" s="257" t="s">
        <v>9</v>
      </c>
      <c r="I6" s="252" t="s">
        <v>10</v>
      </c>
      <c r="J6" s="1"/>
      <c r="K6" s="227" t="s">
        <v>11</v>
      </c>
      <c r="L6" s="227"/>
      <c r="M6" s="227"/>
      <c r="O6" s="249" t="s">
        <v>360</v>
      </c>
    </row>
    <row r="7" spans="1:15" ht="15" thickBot="1">
      <c r="A7" s="253"/>
      <c r="B7" s="254"/>
      <c r="C7" s="255"/>
      <c r="D7" s="255"/>
      <c r="E7" s="38" t="s">
        <v>12</v>
      </c>
      <c r="F7" s="38" t="s">
        <v>13</v>
      </c>
      <c r="G7" s="5" t="s">
        <v>14</v>
      </c>
      <c r="H7" s="258"/>
      <c r="I7" s="254"/>
      <c r="J7" s="1"/>
      <c r="K7" s="135" t="s">
        <v>12</v>
      </c>
      <c r="L7" s="135" t="s">
        <v>13</v>
      </c>
      <c r="M7" s="135" t="s">
        <v>14</v>
      </c>
      <c r="O7" s="250"/>
    </row>
    <row r="8" spans="1:15" ht="15" thickTop="1">
      <c r="A8" s="52" t="s">
        <v>18</v>
      </c>
      <c r="B8" s="125" t="s">
        <v>143</v>
      </c>
      <c r="C8" s="126" t="s">
        <v>144</v>
      </c>
      <c r="D8" s="95" t="s">
        <v>145</v>
      </c>
      <c r="E8" s="122">
        <v>7</v>
      </c>
      <c r="F8" s="122">
        <v>6</v>
      </c>
      <c r="G8" s="124">
        <v>0</v>
      </c>
      <c r="H8" s="188" t="s">
        <v>18</v>
      </c>
      <c r="I8" s="127" t="s">
        <v>146</v>
      </c>
      <c r="K8" s="136" t="str" cm="1">
        <f t="array" ref="K8">IF($A8="□"," ",IF($A8="☑",E8,ERROR))</f>
        <v xml:space="preserve"> </v>
      </c>
      <c r="L8" s="136" t="str" cm="1">
        <f t="array" ref="L8">IF($A8="□"," ",IF($A8="☑",F8,ERROR))</f>
        <v xml:space="preserve"> </v>
      </c>
      <c r="M8" s="136" t="str" cm="1">
        <f t="array" ref="M8">IF($A8="□"," ",IF($A8="☑",G8,ERROR))</f>
        <v xml:space="preserve"> </v>
      </c>
      <c r="O8" s="136">
        <f t="shared" ref="O8:O37" si="0">IF(AND(A8="☑",H8="☑"),1,0)</f>
        <v>0</v>
      </c>
    </row>
    <row r="9" spans="1:15">
      <c r="A9" s="53" t="s">
        <v>18</v>
      </c>
      <c r="B9" s="125" t="s">
        <v>147</v>
      </c>
      <c r="C9" s="121" t="s">
        <v>148</v>
      </c>
      <c r="D9" s="95" t="s">
        <v>149</v>
      </c>
      <c r="E9" s="122">
        <v>1.5</v>
      </c>
      <c r="F9" s="122">
        <v>5</v>
      </c>
      <c r="G9" s="124">
        <v>2</v>
      </c>
      <c r="H9" s="189" t="s">
        <v>18</v>
      </c>
      <c r="I9" s="128" t="s">
        <v>150</v>
      </c>
      <c r="K9" s="136" t="str" cm="1">
        <f t="array" ref="K9">IF($A9="□"," ",IF($A9="☑",E9,ERROR))</f>
        <v xml:space="preserve"> </v>
      </c>
      <c r="L9" s="136" t="str" cm="1">
        <f t="array" ref="L9">IF($A9="□"," ",IF($A9="☑",F9,ERROR))</f>
        <v xml:space="preserve"> </v>
      </c>
      <c r="M9" s="136" t="str" cm="1">
        <f t="array" ref="M9">IF($A9="□"," ",IF($A9="☑",G9,ERROR))</f>
        <v xml:space="preserve"> </v>
      </c>
      <c r="O9" s="136">
        <f t="shared" si="0"/>
        <v>0</v>
      </c>
    </row>
    <row r="10" spans="1:15">
      <c r="A10" s="53" t="s">
        <v>18</v>
      </c>
      <c r="B10" s="125" t="s">
        <v>151</v>
      </c>
      <c r="C10" s="121" t="s">
        <v>152</v>
      </c>
      <c r="D10" s="95" t="s">
        <v>149</v>
      </c>
      <c r="E10" s="122">
        <v>1.5</v>
      </c>
      <c r="F10" s="122">
        <v>5</v>
      </c>
      <c r="G10" s="124">
        <v>2</v>
      </c>
      <c r="H10" s="189" t="s">
        <v>18</v>
      </c>
      <c r="I10" s="128" t="s">
        <v>383</v>
      </c>
      <c r="K10" s="136" t="str" cm="1">
        <f t="array" ref="K10">IF($A10="□"," ",IF($A10="☑",E10,ERROR))</f>
        <v xml:space="preserve"> </v>
      </c>
      <c r="L10" s="136" t="str" cm="1">
        <f t="array" ref="L10">IF($A10="□"," ",IF($A10="☑",F10,ERROR))</f>
        <v xml:space="preserve"> </v>
      </c>
      <c r="M10" s="136" t="str" cm="1">
        <f t="array" ref="M10">IF($A10="□"," ",IF($A10="☑",G10,ERROR))</f>
        <v xml:space="preserve"> </v>
      </c>
      <c r="O10" s="136">
        <f t="shared" si="0"/>
        <v>0</v>
      </c>
    </row>
    <row r="11" spans="1:15">
      <c r="A11" s="53" t="s">
        <v>18</v>
      </c>
      <c r="B11" s="125" t="s">
        <v>153</v>
      </c>
      <c r="C11" s="121" t="s">
        <v>53</v>
      </c>
      <c r="D11" s="95" t="s">
        <v>154</v>
      </c>
      <c r="E11" s="122">
        <v>1.5</v>
      </c>
      <c r="F11" s="122">
        <v>5</v>
      </c>
      <c r="G11" s="124">
        <v>2</v>
      </c>
      <c r="H11" s="189" t="s">
        <v>18</v>
      </c>
      <c r="I11" s="128"/>
      <c r="K11" s="136" t="str" cm="1">
        <f t="array" ref="K11">IF($A11="□"," ",IF($A11="☑",E11,ERROR))</f>
        <v xml:space="preserve"> </v>
      </c>
      <c r="L11" s="136" t="str" cm="1">
        <f t="array" ref="L11">IF($A11="□"," ",IF($A11="☑",F11,ERROR))</f>
        <v xml:space="preserve"> </v>
      </c>
      <c r="M11" s="136" t="str" cm="1">
        <f t="array" ref="M11">IF($A11="□"," ",IF($A11="☑",G11,ERROR))</f>
        <v xml:space="preserve"> </v>
      </c>
      <c r="O11" s="136">
        <f t="shared" si="0"/>
        <v>0</v>
      </c>
    </row>
    <row r="12" spans="1:15">
      <c r="A12" s="53" t="s">
        <v>18</v>
      </c>
      <c r="B12" s="125" t="s">
        <v>155</v>
      </c>
      <c r="C12" s="121" t="s">
        <v>156</v>
      </c>
      <c r="D12" s="95" t="s">
        <v>154</v>
      </c>
      <c r="E12" s="122">
        <v>1.5</v>
      </c>
      <c r="F12" s="122">
        <v>5</v>
      </c>
      <c r="G12" s="124">
        <v>2</v>
      </c>
      <c r="H12" s="189" t="s">
        <v>18</v>
      </c>
      <c r="I12" s="128"/>
      <c r="K12" s="136" t="str" cm="1">
        <f t="array" ref="K12">IF($A12="□"," ",IF($A12="☑",E12,ERROR))</f>
        <v xml:space="preserve"> </v>
      </c>
      <c r="L12" s="136" t="str" cm="1">
        <f t="array" ref="L12">IF($A12="□"," ",IF($A12="☑",F12,ERROR))</f>
        <v xml:space="preserve"> </v>
      </c>
      <c r="M12" s="136" t="str" cm="1">
        <f t="array" ref="M12">IF($A12="□"," ",IF($A12="☑",G12,ERROR))</f>
        <v xml:space="preserve"> </v>
      </c>
      <c r="O12" s="136">
        <f t="shared" si="0"/>
        <v>0</v>
      </c>
    </row>
    <row r="13" spans="1:15">
      <c r="A13" s="53" t="s">
        <v>18</v>
      </c>
      <c r="B13" s="125" t="s">
        <v>157</v>
      </c>
      <c r="C13" s="121" t="s">
        <v>158</v>
      </c>
      <c r="D13" s="95" t="s">
        <v>159</v>
      </c>
      <c r="E13" s="122">
        <v>1.5</v>
      </c>
      <c r="F13" s="122">
        <v>5</v>
      </c>
      <c r="G13" s="124">
        <v>2</v>
      </c>
      <c r="H13" s="189" t="s">
        <v>18</v>
      </c>
      <c r="I13" s="128"/>
      <c r="K13" s="136" t="str" cm="1">
        <f t="array" ref="K13">IF($A13="□"," ",IF($A13="☑",E13,ERROR))</f>
        <v xml:space="preserve"> </v>
      </c>
      <c r="L13" s="136" t="str" cm="1">
        <f t="array" ref="L13">IF($A13="□"," ",IF($A13="☑",F13,ERROR))</f>
        <v xml:space="preserve"> </v>
      </c>
      <c r="M13" s="136" t="str" cm="1">
        <f t="array" ref="M13">IF($A13="□"," ",IF($A13="☑",G13,ERROR))</f>
        <v xml:space="preserve"> </v>
      </c>
      <c r="O13" s="136">
        <f t="shared" si="0"/>
        <v>0</v>
      </c>
    </row>
    <row r="14" spans="1:15">
      <c r="A14" s="53" t="s">
        <v>18</v>
      </c>
      <c r="B14" s="125" t="s">
        <v>160</v>
      </c>
      <c r="C14" s="121" t="s">
        <v>161</v>
      </c>
      <c r="D14" s="95" t="s">
        <v>159</v>
      </c>
      <c r="E14" s="122">
        <v>1.5</v>
      </c>
      <c r="F14" s="122">
        <v>5</v>
      </c>
      <c r="G14" s="124">
        <v>2</v>
      </c>
      <c r="H14" s="189" t="s">
        <v>18</v>
      </c>
      <c r="I14" s="128"/>
      <c r="K14" s="136" t="str" cm="1">
        <f t="array" ref="K14">IF($A14="□"," ",IF($A14="☑",E14,ERROR))</f>
        <v xml:space="preserve"> </v>
      </c>
      <c r="L14" s="136" t="str" cm="1">
        <f t="array" ref="L14">IF($A14="□"," ",IF($A14="☑",F14,ERROR))</f>
        <v xml:space="preserve"> </v>
      </c>
      <c r="M14" s="136" t="str" cm="1">
        <f t="array" ref="M14">IF($A14="□"," ",IF($A14="☑",G14,ERROR))</f>
        <v xml:space="preserve"> </v>
      </c>
      <c r="O14" s="136">
        <f t="shared" si="0"/>
        <v>0</v>
      </c>
    </row>
    <row r="15" spans="1:15">
      <c r="A15" s="53" t="s">
        <v>18</v>
      </c>
      <c r="B15" s="125" t="s">
        <v>162</v>
      </c>
      <c r="C15" s="121" t="s">
        <v>163</v>
      </c>
      <c r="D15" s="95" t="s">
        <v>159</v>
      </c>
      <c r="E15" s="122">
        <v>2</v>
      </c>
      <c r="F15" s="122">
        <v>5</v>
      </c>
      <c r="G15" s="124">
        <v>2.5</v>
      </c>
      <c r="H15" s="189" t="s">
        <v>18</v>
      </c>
      <c r="I15" s="128"/>
      <c r="K15" s="136" t="str" cm="1">
        <f t="array" ref="K15">IF($A15="□"," ",IF($A15="☑",E15,ERROR))</f>
        <v xml:space="preserve"> </v>
      </c>
      <c r="L15" s="136" t="str" cm="1">
        <f t="array" ref="L15">IF($A15="□"," ",IF($A15="☑",F15,ERROR))</f>
        <v xml:space="preserve"> </v>
      </c>
      <c r="M15" s="136" t="str" cm="1">
        <f t="array" ref="M15">IF($A15="□"," ",IF($A15="☑",G15,ERROR))</f>
        <v xml:space="preserve"> </v>
      </c>
      <c r="O15" s="136">
        <f t="shared" si="0"/>
        <v>0</v>
      </c>
    </row>
    <row r="16" spans="1:15">
      <c r="A16" s="53" t="s">
        <v>18</v>
      </c>
      <c r="B16" s="125" t="s">
        <v>164</v>
      </c>
      <c r="C16" s="121" t="s">
        <v>165</v>
      </c>
      <c r="D16" s="95" t="s">
        <v>166</v>
      </c>
      <c r="E16" s="122">
        <v>1.5</v>
      </c>
      <c r="F16" s="122">
        <v>5</v>
      </c>
      <c r="G16" s="124">
        <v>2</v>
      </c>
      <c r="H16" s="189" t="s">
        <v>18</v>
      </c>
      <c r="I16" s="128"/>
      <c r="K16" s="136" t="str" cm="1">
        <f t="array" ref="K16">IF($A16="□"," ",IF($A16="☑",E16,ERROR))</f>
        <v xml:space="preserve"> </v>
      </c>
      <c r="L16" s="136" t="str" cm="1">
        <f t="array" ref="L16">IF($A16="□"," ",IF($A16="☑",F16,ERROR))</f>
        <v xml:space="preserve"> </v>
      </c>
      <c r="M16" s="136" t="str" cm="1">
        <f t="array" ref="M16">IF($A16="□"," ",IF($A16="☑",G16,ERROR))</f>
        <v xml:space="preserve"> </v>
      </c>
      <c r="O16" s="136">
        <f t="shared" si="0"/>
        <v>0</v>
      </c>
    </row>
    <row r="17" spans="1:15">
      <c r="A17" s="53" t="s">
        <v>18</v>
      </c>
      <c r="B17" s="125" t="s">
        <v>167</v>
      </c>
      <c r="C17" s="121" t="s">
        <v>168</v>
      </c>
      <c r="D17" s="95" t="s">
        <v>169</v>
      </c>
      <c r="E17" s="122">
        <v>1.5</v>
      </c>
      <c r="F17" s="122">
        <v>5.5</v>
      </c>
      <c r="G17" s="123">
        <v>1.5</v>
      </c>
      <c r="H17" s="189" t="s">
        <v>18</v>
      </c>
      <c r="I17" s="128"/>
      <c r="K17" s="136" t="str" cm="1">
        <f t="array" ref="K17">IF($A17="□"," ",IF($A17="☑",E17,ERROR))</f>
        <v xml:space="preserve"> </v>
      </c>
      <c r="L17" s="136" t="str" cm="1">
        <f t="array" ref="L17">IF($A17="□"," ",IF($A17="☑",F17,ERROR))</f>
        <v xml:space="preserve"> </v>
      </c>
      <c r="M17" s="136" t="str" cm="1">
        <f t="array" ref="M17">IF($A17="□"," ",IF($A17="☑",G17,ERROR))</f>
        <v xml:space="preserve"> </v>
      </c>
      <c r="O17" s="136">
        <f t="shared" si="0"/>
        <v>0</v>
      </c>
    </row>
    <row r="18" spans="1:15">
      <c r="A18" s="53" t="s">
        <v>18</v>
      </c>
      <c r="B18" s="125" t="s">
        <v>170</v>
      </c>
      <c r="C18" s="121" t="s">
        <v>171</v>
      </c>
      <c r="D18" s="95" t="s">
        <v>172</v>
      </c>
      <c r="E18" s="122">
        <v>3</v>
      </c>
      <c r="F18" s="124">
        <v>5</v>
      </c>
      <c r="G18" s="93">
        <v>0</v>
      </c>
      <c r="H18" s="190" t="s">
        <v>18</v>
      </c>
      <c r="I18" s="128"/>
      <c r="K18" s="136" t="str" cm="1">
        <f t="array" ref="K18">IF($A18="□"," ",IF($A18="☑",E18,ERROR))</f>
        <v xml:space="preserve"> </v>
      </c>
      <c r="L18" s="136" t="str" cm="1">
        <f t="array" ref="L18">IF($A18="□"," ",IF($A18="☑",F18,ERROR))</f>
        <v xml:space="preserve"> </v>
      </c>
      <c r="M18" s="136" t="str" cm="1">
        <f t="array" ref="M18">IF($A18="□"," ",IF($A18="☑",G18,ERROR))</f>
        <v xml:space="preserve"> </v>
      </c>
      <c r="O18" s="136">
        <f t="shared" si="0"/>
        <v>0</v>
      </c>
    </row>
    <row r="19" spans="1:15">
      <c r="A19" s="53" t="s">
        <v>18</v>
      </c>
      <c r="B19" s="125" t="s">
        <v>173</v>
      </c>
      <c r="C19" s="121" t="s">
        <v>174</v>
      </c>
      <c r="D19" s="95" t="s">
        <v>175</v>
      </c>
      <c r="E19" s="122">
        <v>1.5</v>
      </c>
      <c r="F19" s="122">
        <v>6</v>
      </c>
      <c r="G19" s="94">
        <v>2</v>
      </c>
      <c r="H19" s="189" t="s">
        <v>18</v>
      </c>
      <c r="I19" s="128"/>
      <c r="K19" s="136" t="str" cm="1">
        <f t="array" ref="K19">IF($A19="□"," ",IF($A19="☑",E19,ERROR))</f>
        <v xml:space="preserve"> </v>
      </c>
      <c r="L19" s="136" t="str" cm="1">
        <f t="array" ref="L19">IF($A19="□"," ",IF($A19="☑",F19,ERROR))</f>
        <v xml:space="preserve"> </v>
      </c>
      <c r="M19" s="136" t="str" cm="1">
        <f t="array" ref="M19">IF($A19="□"," ",IF($A19="☑",G19,ERROR))</f>
        <v xml:space="preserve"> </v>
      </c>
      <c r="O19" s="136">
        <f t="shared" si="0"/>
        <v>0</v>
      </c>
    </row>
    <row r="20" spans="1:15">
      <c r="A20" s="53" t="s">
        <v>18</v>
      </c>
      <c r="B20" s="125" t="s">
        <v>176</v>
      </c>
      <c r="C20" s="121" t="s">
        <v>177</v>
      </c>
      <c r="D20" s="95" t="s">
        <v>178</v>
      </c>
      <c r="E20" s="122">
        <v>1.5</v>
      </c>
      <c r="F20" s="122">
        <v>5</v>
      </c>
      <c r="G20" s="124">
        <v>3.5</v>
      </c>
      <c r="H20" s="189" t="s">
        <v>18</v>
      </c>
      <c r="I20" s="128"/>
      <c r="K20" s="136" t="str" cm="1">
        <f t="array" ref="K20">IF($A20="□"," ",IF($A20="☑",E20,ERROR))</f>
        <v xml:space="preserve"> </v>
      </c>
      <c r="L20" s="136" t="str" cm="1">
        <f t="array" ref="L20">IF($A20="□"," ",IF($A20="☑",F20,ERROR))</f>
        <v xml:space="preserve"> </v>
      </c>
      <c r="M20" s="136" t="str" cm="1">
        <f t="array" ref="M20">IF($A20="□"," ",IF($A20="☑",G20,ERROR))</f>
        <v xml:space="preserve"> </v>
      </c>
      <c r="O20" s="136">
        <f t="shared" si="0"/>
        <v>0</v>
      </c>
    </row>
    <row r="21" spans="1:15">
      <c r="A21" s="53" t="s">
        <v>18</v>
      </c>
      <c r="B21" s="125" t="s">
        <v>179</v>
      </c>
      <c r="C21" s="121" t="s">
        <v>353</v>
      </c>
      <c r="D21" s="95" t="s">
        <v>180</v>
      </c>
      <c r="E21" s="122">
        <v>1.5</v>
      </c>
      <c r="F21" s="122">
        <v>5.5</v>
      </c>
      <c r="G21" s="124">
        <v>8</v>
      </c>
      <c r="H21" s="189" t="s">
        <v>18</v>
      </c>
      <c r="I21" s="128"/>
      <c r="K21" s="136" t="str" cm="1">
        <f t="array" ref="K21">IF($A21="□"," ",IF($A21="☑",E21,ERROR))</f>
        <v xml:space="preserve"> </v>
      </c>
      <c r="L21" s="136" t="str" cm="1">
        <f t="array" ref="L21">IF($A21="□"," ",IF($A21="☑",F21,ERROR))</f>
        <v xml:space="preserve"> </v>
      </c>
      <c r="M21" s="136" t="str" cm="1">
        <f t="array" ref="M21">IF($A21="□"," ",IF($A21="☑",G21,ERROR))</f>
        <v xml:space="preserve"> </v>
      </c>
      <c r="O21" s="136">
        <f t="shared" si="0"/>
        <v>0</v>
      </c>
    </row>
    <row r="22" spans="1:15">
      <c r="A22" s="53" t="s">
        <v>18</v>
      </c>
      <c r="B22" s="125" t="s">
        <v>181</v>
      </c>
      <c r="C22" s="121" t="s">
        <v>354</v>
      </c>
      <c r="D22" s="95" t="s">
        <v>182</v>
      </c>
      <c r="E22" s="122">
        <v>4</v>
      </c>
      <c r="F22" s="122">
        <v>5</v>
      </c>
      <c r="G22" s="124">
        <v>0</v>
      </c>
      <c r="H22" s="189" t="s">
        <v>18</v>
      </c>
      <c r="I22" s="128"/>
      <c r="K22" s="136" t="str" cm="1">
        <f t="array" ref="K22">IF($A22="□"," ",IF($A22="☑",E22,ERROR))</f>
        <v xml:space="preserve"> </v>
      </c>
      <c r="L22" s="136" t="str" cm="1">
        <f t="array" ref="L22">IF($A22="□"," ",IF($A22="☑",F22,ERROR))</f>
        <v xml:space="preserve"> </v>
      </c>
      <c r="M22" s="136" t="str" cm="1">
        <f t="array" ref="M22">IF($A22="□"," ",IF($A22="☑",G22,ERROR))</f>
        <v xml:space="preserve"> </v>
      </c>
      <c r="O22" s="136">
        <f t="shared" si="0"/>
        <v>0</v>
      </c>
    </row>
    <row r="23" spans="1:15">
      <c r="A23" s="53" t="s">
        <v>18</v>
      </c>
      <c r="B23" s="125" t="s">
        <v>183</v>
      </c>
      <c r="C23" s="121" t="s">
        <v>184</v>
      </c>
      <c r="D23" s="95" t="s">
        <v>169</v>
      </c>
      <c r="E23" s="122">
        <v>3</v>
      </c>
      <c r="F23" s="122">
        <v>5.5</v>
      </c>
      <c r="G23" s="124">
        <v>0</v>
      </c>
      <c r="H23" s="189" t="s">
        <v>18</v>
      </c>
      <c r="I23" s="128"/>
      <c r="K23" s="136" t="str" cm="1">
        <f t="array" ref="K23">IF($A23="□"," ",IF($A23="☑",E23,ERROR))</f>
        <v xml:space="preserve"> </v>
      </c>
      <c r="L23" s="136" t="str" cm="1">
        <f t="array" ref="L23">IF($A23="□"," ",IF($A23="☑",F23,ERROR))</f>
        <v xml:space="preserve"> </v>
      </c>
      <c r="M23" s="136" t="str" cm="1">
        <f t="array" ref="M23">IF($A23="□"," ",IF($A23="☑",G23,ERROR))</f>
        <v xml:space="preserve"> </v>
      </c>
      <c r="O23" s="136">
        <f t="shared" si="0"/>
        <v>0</v>
      </c>
    </row>
    <row r="24" spans="1:15">
      <c r="A24" s="53" t="s">
        <v>18</v>
      </c>
      <c r="B24" s="125" t="s">
        <v>185</v>
      </c>
      <c r="C24" s="121" t="s">
        <v>186</v>
      </c>
      <c r="D24" s="95" t="s">
        <v>187</v>
      </c>
      <c r="E24" s="122">
        <v>3</v>
      </c>
      <c r="F24" s="122">
        <v>6</v>
      </c>
      <c r="G24" s="124">
        <v>0</v>
      </c>
      <c r="H24" s="189" t="s">
        <v>18</v>
      </c>
      <c r="I24" s="128"/>
      <c r="K24" s="136" t="str" cm="1">
        <f t="array" ref="K24">IF($A24="□"," ",IF($A24="☑",E24,ERROR))</f>
        <v xml:space="preserve"> </v>
      </c>
      <c r="L24" s="136" t="str" cm="1">
        <f t="array" ref="L24">IF($A24="□"," ",IF($A24="☑",F24,ERROR))</f>
        <v xml:space="preserve"> </v>
      </c>
      <c r="M24" s="136" t="str" cm="1">
        <f t="array" ref="M24">IF($A24="□"," ",IF($A24="☑",G24,ERROR))</f>
        <v xml:space="preserve"> </v>
      </c>
      <c r="O24" s="136">
        <f t="shared" si="0"/>
        <v>0</v>
      </c>
    </row>
    <row r="25" spans="1:15">
      <c r="A25" s="53" t="s">
        <v>18</v>
      </c>
      <c r="B25" s="125" t="s">
        <v>188</v>
      </c>
      <c r="C25" s="121" t="s">
        <v>189</v>
      </c>
      <c r="D25" s="95" t="s">
        <v>190</v>
      </c>
      <c r="E25" s="122">
        <v>5</v>
      </c>
      <c r="F25" s="122">
        <v>4</v>
      </c>
      <c r="G25" s="124">
        <v>0</v>
      </c>
      <c r="H25" s="189" t="s">
        <v>18</v>
      </c>
      <c r="I25" s="128"/>
      <c r="K25" s="136" t="str" cm="1">
        <f t="array" ref="K25">IF($A25="□"," ",IF($A25="☑",E25,ERROR))</f>
        <v xml:space="preserve"> </v>
      </c>
      <c r="L25" s="136" t="str" cm="1">
        <f t="array" ref="L25">IF($A25="□"," ",IF($A25="☑",F25,ERROR))</f>
        <v xml:space="preserve"> </v>
      </c>
      <c r="M25" s="136" t="str" cm="1">
        <f t="array" ref="M25">IF($A25="□"," ",IF($A25="☑",G25,ERROR))</f>
        <v xml:space="preserve"> </v>
      </c>
      <c r="O25" s="136">
        <f t="shared" si="0"/>
        <v>0</v>
      </c>
    </row>
    <row r="26" spans="1:15">
      <c r="A26" s="53" t="s">
        <v>18</v>
      </c>
      <c r="B26" s="125" t="s">
        <v>191</v>
      </c>
      <c r="C26" s="121" t="s">
        <v>192</v>
      </c>
      <c r="D26" s="95" t="s">
        <v>193</v>
      </c>
      <c r="E26" s="122">
        <v>3</v>
      </c>
      <c r="F26" s="122">
        <v>6</v>
      </c>
      <c r="G26" s="124">
        <v>0</v>
      </c>
      <c r="H26" s="189" t="s">
        <v>18</v>
      </c>
      <c r="I26" s="128"/>
      <c r="K26" s="136" t="str" cm="1">
        <f t="array" ref="K26">IF($A26="□"," ",IF($A26="☑",E26,ERROR))</f>
        <v xml:space="preserve"> </v>
      </c>
      <c r="L26" s="136" t="str" cm="1">
        <f t="array" ref="L26">IF($A26="□"," ",IF($A26="☑",F26,ERROR))</f>
        <v xml:space="preserve"> </v>
      </c>
      <c r="M26" s="136" t="str" cm="1">
        <f t="array" ref="M26">IF($A26="□"," ",IF($A26="☑",G26,ERROR))</f>
        <v xml:space="preserve"> </v>
      </c>
      <c r="O26" s="136">
        <f t="shared" si="0"/>
        <v>0</v>
      </c>
    </row>
    <row r="27" spans="1:15">
      <c r="A27" s="53" t="s">
        <v>18</v>
      </c>
      <c r="B27" s="125" t="s">
        <v>194</v>
      </c>
      <c r="C27" s="121" t="s">
        <v>195</v>
      </c>
      <c r="D27" s="95" t="s">
        <v>196</v>
      </c>
      <c r="E27" s="122">
        <v>4</v>
      </c>
      <c r="F27" s="122">
        <v>5</v>
      </c>
      <c r="G27" s="124">
        <v>0</v>
      </c>
      <c r="H27" s="189" t="s">
        <v>18</v>
      </c>
      <c r="I27" s="128"/>
      <c r="K27" s="136" t="str" cm="1">
        <f t="array" ref="K27">IF($A27="□"," ",IF($A27="☑",E27,ERROR))</f>
        <v xml:space="preserve"> </v>
      </c>
      <c r="L27" s="136" t="str" cm="1">
        <f t="array" ref="L27">IF($A27="□"," ",IF($A27="☑",F27,ERROR))</f>
        <v xml:space="preserve"> </v>
      </c>
      <c r="M27" s="136" t="str" cm="1">
        <f t="array" ref="M27">IF($A27="□"," ",IF($A27="☑",G27,ERROR))</f>
        <v xml:space="preserve"> </v>
      </c>
      <c r="O27" s="136">
        <f t="shared" si="0"/>
        <v>0</v>
      </c>
    </row>
    <row r="28" spans="1:15">
      <c r="A28" s="53" t="s">
        <v>18</v>
      </c>
      <c r="B28" s="125" t="s">
        <v>197</v>
      </c>
      <c r="C28" s="121" t="s">
        <v>198</v>
      </c>
      <c r="D28" s="95" t="s">
        <v>199</v>
      </c>
      <c r="E28" s="122">
        <v>4</v>
      </c>
      <c r="F28" s="122">
        <v>5</v>
      </c>
      <c r="G28" s="124">
        <v>0</v>
      </c>
      <c r="H28" s="189" t="s">
        <v>18</v>
      </c>
      <c r="I28" s="128"/>
      <c r="K28" s="136" t="str" cm="1">
        <f t="array" ref="K28">IF($A28="□"," ",IF($A28="☑",E28,ERROR))</f>
        <v xml:space="preserve"> </v>
      </c>
      <c r="L28" s="136" t="str" cm="1">
        <f t="array" ref="L28">IF($A28="□"," ",IF($A28="☑",F28,ERROR))</f>
        <v xml:space="preserve"> </v>
      </c>
      <c r="M28" s="136" t="str" cm="1">
        <f t="array" ref="M28">IF($A28="□"," ",IF($A28="☑",G28,ERROR))</f>
        <v xml:space="preserve"> </v>
      </c>
      <c r="O28" s="136">
        <f t="shared" si="0"/>
        <v>0</v>
      </c>
    </row>
    <row r="29" spans="1:15">
      <c r="A29" s="53" t="s">
        <v>18</v>
      </c>
      <c r="B29" s="125" t="s">
        <v>200</v>
      </c>
      <c r="C29" s="121" t="s">
        <v>201</v>
      </c>
      <c r="D29" s="95" t="s">
        <v>126</v>
      </c>
      <c r="E29" s="122">
        <v>2.5</v>
      </c>
      <c r="F29" s="122">
        <v>2.5</v>
      </c>
      <c r="G29" s="124">
        <v>0</v>
      </c>
      <c r="H29" s="189" t="s">
        <v>18</v>
      </c>
      <c r="I29" s="128"/>
      <c r="K29" s="136" t="str" cm="1">
        <f t="array" ref="K29">IF($A29="□"," ",IF($A29="☑",E29,ERROR))</f>
        <v xml:space="preserve"> </v>
      </c>
      <c r="L29" s="136" t="str" cm="1">
        <f t="array" ref="L29">IF($A29="□"," ",IF($A29="☑",F29,ERROR))</f>
        <v xml:space="preserve"> </v>
      </c>
      <c r="M29" s="136" t="str" cm="1">
        <f t="array" ref="M29">IF($A29="□"," ",IF($A29="☑",G29,ERROR))</f>
        <v xml:space="preserve"> </v>
      </c>
      <c r="O29" s="136">
        <f t="shared" si="0"/>
        <v>0</v>
      </c>
    </row>
    <row r="30" spans="1:15">
      <c r="A30" s="53" t="s">
        <v>18</v>
      </c>
      <c r="B30" s="125" t="s">
        <v>202</v>
      </c>
      <c r="C30" s="121" t="s">
        <v>203</v>
      </c>
      <c r="D30" s="95" t="s">
        <v>126</v>
      </c>
      <c r="E30" s="122">
        <v>2</v>
      </c>
      <c r="F30" s="122">
        <v>4</v>
      </c>
      <c r="G30" s="124">
        <v>0</v>
      </c>
      <c r="H30" s="189" t="s">
        <v>18</v>
      </c>
      <c r="I30" s="128"/>
      <c r="K30" s="136" t="str" cm="1">
        <f t="array" ref="K30">IF($A30="□"," ",IF($A30="☑",E30,ERROR))</f>
        <v xml:space="preserve"> </v>
      </c>
      <c r="L30" s="136" t="str" cm="1">
        <f t="array" ref="L30">IF($A30="□"," ",IF($A30="☑",F30,ERROR))</f>
        <v xml:space="preserve"> </v>
      </c>
      <c r="M30" s="136" t="str" cm="1">
        <f t="array" ref="M30">IF($A30="□"," ",IF($A30="☑",G30,ERROR))</f>
        <v xml:space="preserve"> </v>
      </c>
      <c r="O30" s="136">
        <f t="shared" si="0"/>
        <v>0</v>
      </c>
    </row>
    <row r="31" spans="1:15">
      <c r="A31" s="53" t="s">
        <v>18</v>
      </c>
      <c r="B31" s="125" t="s">
        <v>204</v>
      </c>
      <c r="C31" s="121" t="s">
        <v>205</v>
      </c>
      <c r="D31" s="95" t="s">
        <v>206</v>
      </c>
      <c r="E31" s="122">
        <v>2</v>
      </c>
      <c r="F31" s="122">
        <v>6</v>
      </c>
      <c r="G31" s="124">
        <v>0</v>
      </c>
      <c r="H31" s="189" t="s">
        <v>18</v>
      </c>
      <c r="I31" s="128"/>
      <c r="K31" s="136" t="str" cm="1">
        <f t="array" ref="K31">IF($A31="□"," ",IF($A31="☑",E31,ERROR))</f>
        <v xml:space="preserve"> </v>
      </c>
      <c r="L31" s="136" t="str" cm="1">
        <f t="array" ref="L31">IF($A31="□"," ",IF($A31="☑",F31,ERROR))</f>
        <v xml:space="preserve"> </v>
      </c>
      <c r="M31" s="136" t="str" cm="1">
        <f t="array" ref="M31">IF($A31="□"," ",IF($A31="☑",G31,ERROR))</f>
        <v xml:space="preserve"> </v>
      </c>
      <c r="O31" s="136">
        <f t="shared" si="0"/>
        <v>0</v>
      </c>
    </row>
    <row r="32" spans="1:15">
      <c r="A32" s="53" t="s">
        <v>18</v>
      </c>
      <c r="B32" s="50" t="s">
        <v>411</v>
      </c>
      <c r="C32" s="4" t="s">
        <v>412</v>
      </c>
      <c r="D32" s="100" t="s">
        <v>413</v>
      </c>
      <c r="E32" s="38">
        <v>1</v>
      </c>
      <c r="F32" s="38">
        <v>7</v>
      </c>
      <c r="G32" s="45">
        <v>0</v>
      </c>
      <c r="H32" s="58" t="s">
        <v>18</v>
      </c>
      <c r="I32" s="68"/>
      <c r="K32" s="136" t="str" cm="1">
        <f t="array" ref="K32">IF($A32="□"," ",IF($A32="☑",E32,ERROR))</f>
        <v xml:space="preserve"> </v>
      </c>
      <c r="L32" s="136" t="str" cm="1">
        <f t="array" ref="L32">IF($A32="□"," ",IF($A32="☑",F32,ERROR))</f>
        <v xml:space="preserve"> </v>
      </c>
      <c r="M32" s="136" t="str" cm="1">
        <f t="array" ref="M32">IF($A32="□"," ",IF($A32="☑",G32,ERROR))</f>
        <v xml:space="preserve"> </v>
      </c>
      <c r="O32" s="136">
        <f t="shared" si="0"/>
        <v>0</v>
      </c>
    </row>
    <row r="33" spans="1:15">
      <c r="A33" s="53" t="s">
        <v>18</v>
      </c>
      <c r="B33" s="50" t="s">
        <v>436</v>
      </c>
      <c r="C33" s="4" t="s">
        <v>437</v>
      </c>
      <c r="D33" s="2" t="s">
        <v>438</v>
      </c>
      <c r="E33" s="38">
        <v>2</v>
      </c>
      <c r="F33" s="38">
        <v>6</v>
      </c>
      <c r="G33" s="45">
        <v>0</v>
      </c>
      <c r="H33" s="58" t="s">
        <v>18</v>
      </c>
      <c r="I33" s="68"/>
      <c r="K33" s="136" t="str" cm="1">
        <f t="array" ref="K33">IF($A33="□"," ",IF($A33="☑",E33,ERROR))</f>
        <v xml:space="preserve"> </v>
      </c>
      <c r="L33" s="136" t="str" cm="1">
        <f t="array" ref="L33">IF($A33="□"," ",IF($A33="☑",F33,ERROR))</f>
        <v xml:space="preserve"> </v>
      </c>
      <c r="M33" s="136" t="str" cm="1">
        <f t="array" ref="M33">IF($A33="□"," ",IF($A33="☑",G33,ERROR))</f>
        <v xml:space="preserve"> </v>
      </c>
      <c r="O33" s="136">
        <f t="shared" si="0"/>
        <v>0</v>
      </c>
    </row>
    <row r="34" spans="1:15">
      <c r="A34" s="53" t="s">
        <v>18</v>
      </c>
      <c r="B34" s="50" t="s">
        <v>451</v>
      </c>
      <c r="C34" s="4" t="s">
        <v>452</v>
      </c>
      <c r="D34" s="2" t="s">
        <v>508</v>
      </c>
      <c r="E34" s="38">
        <v>1.5</v>
      </c>
      <c r="F34" s="38">
        <v>6.5</v>
      </c>
      <c r="G34" s="45">
        <v>0</v>
      </c>
      <c r="H34" s="58" t="s">
        <v>18</v>
      </c>
      <c r="I34" s="68"/>
      <c r="K34" s="136" t="str" cm="1">
        <f t="array" ref="K34">IF($A34="□"," ",IF($A34="☑",E34,ERROR))</f>
        <v xml:space="preserve"> </v>
      </c>
      <c r="L34" s="136" t="str" cm="1">
        <f t="array" ref="L34">IF($A34="□"," ",IF($A34="☑",F34,ERROR))</f>
        <v xml:space="preserve"> </v>
      </c>
      <c r="M34" s="136" t="str" cm="1">
        <f t="array" ref="M34">IF($A34="□"," ",IF($A34="☑",G34,ERROR))</f>
        <v xml:space="preserve"> </v>
      </c>
      <c r="O34" s="136">
        <f t="shared" si="0"/>
        <v>0</v>
      </c>
    </row>
    <row r="35" spans="1:15">
      <c r="A35" s="53" t="s">
        <v>18</v>
      </c>
      <c r="B35" s="50"/>
      <c r="C35" s="4"/>
      <c r="D35" s="2"/>
      <c r="E35" s="38"/>
      <c r="F35" s="38"/>
      <c r="G35" s="45"/>
      <c r="H35" s="58" t="s">
        <v>18</v>
      </c>
      <c r="I35" s="68"/>
      <c r="K35" s="136" t="str" cm="1">
        <f t="array" ref="K35">IF($A35="□"," ",IF($A35="☑",E35,ERROR))</f>
        <v xml:space="preserve"> </v>
      </c>
      <c r="L35" s="136" t="str" cm="1">
        <f t="array" ref="L35">IF($A35="□"," ",IF($A35="☑",F35,ERROR))</f>
        <v xml:space="preserve"> </v>
      </c>
      <c r="M35" s="136" t="str" cm="1">
        <f t="array" ref="M35">IF($A35="□"," ",IF($A35="☑",G35,ERROR))</f>
        <v xml:space="preserve"> </v>
      </c>
      <c r="O35" s="136">
        <f t="shared" si="0"/>
        <v>0</v>
      </c>
    </row>
    <row r="36" spans="1:15">
      <c r="A36" s="53" t="s">
        <v>18</v>
      </c>
      <c r="B36" s="50"/>
      <c r="C36" s="4"/>
      <c r="D36" s="2"/>
      <c r="E36" s="38"/>
      <c r="F36" s="38"/>
      <c r="G36" s="45"/>
      <c r="H36" s="58" t="s">
        <v>18</v>
      </c>
      <c r="I36" s="68"/>
      <c r="K36" s="136" t="str" cm="1">
        <f t="array" ref="K36">IF($A36="□"," ",IF($A36="☑",E36,ERROR))</f>
        <v xml:space="preserve"> </v>
      </c>
      <c r="L36" s="136" t="str" cm="1">
        <f t="array" ref="L36">IF($A36="□"," ",IF($A36="☑",F36,ERROR))</f>
        <v xml:space="preserve"> </v>
      </c>
      <c r="M36" s="136" t="str" cm="1">
        <f t="array" ref="M36">IF($A36="□"," ",IF($A36="☑",G36,ERROR))</f>
        <v xml:space="preserve"> </v>
      </c>
      <c r="O36" s="136">
        <f t="shared" si="0"/>
        <v>0</v>
      </c>
    </row>
    <row r="37" spans="1:15" ht="15" thickBot="1">
      <c r="A37" s="54" t="s">
        <v>18</v>
      </c>
      <c r="B37" s="50"/>
      <c r="C37" s="4"/>
      <c r="D37" s="2"/>
      <c r="E37" s="38"/>
      <c r="F37" s="38"/>
      <c r="G37" s="45"/>
      <c r="H37" s="59" t="s">
        <v>18</v>
      </c>
      <c r="I37" s="69"/>
      <c r="K37" s="136" t="str" cm="1">
        <f t="array" ref="K37">IF($A37="□"," ",IF($A37="☑",E37,ERROR))</f>
        <v xml:space="preserve"> </v>
      </c>
      <c r="L37" s="136" t="str" cm="1">
        <f t="array" ref="L37">IF($A37="□"," ",IF($A37="☑",F37,ERROR))</f>
        <v xml:space="preserve"> </v>
      </c>
      <c r="M37" s="136" t="str" cm="1">
        <f t="array" ref="M37">IF($A37="□"," ",IF($A37="☑",G37,ERROR))</f>
        <v xml:space="preserve"> </v>
      </c>
      <c r="O37" s="136">
        <f t="shared" si="0"/>
        <v>0</v>
      </c>
    </row>
    <row r="38" spans="1:15" ht="15" thickTop="1">
      <c r="C38" s="37" t="s">
        <v>140</v>
      </c>
      <c r="D38" s="37">
        <f>COUNTIF(A8:A37,"☑")-SUM(O:O)</f>
        <v>0</v>
      </c>
      <c r="E38" s="37">
        <f>SUM(K:K)</f>
        <v>0</v>
      </c>
      <c r="F38" s="37">
        <f>SUM(L:L)</f>
        <v>0</v>
      </c>
      <c r="G38" s="37">
        <f>SUM(M:M)</f>
        <v>0</v>
      </c>
      <c r="H38" s="37">
        <f>COUNTIF(H8:H37,"☑")</f>
        <v>0</v>
      </c>
      <c r="I38" s="37"/>
    </row>
    <row r="39" spans="1:15">
      <c r="C39" s="37"/>
      <c r="D39" s="37"/>
      <c r="E39" s="37"/>
      <c r="F39" s="37"/>
      <c r="G39" s="37"/>
      <c r="H39" s="37"/>
      <c r="I39" s="37"/>
    </row>
    <row r="40" spans="1:15" s="14" customFormat="1" ht="17">
      <c r="A40" s="14" t="s">
        <v>513</v>
      </c>
      <c r="K40" s="173"/>
      <c r="L40" s="173"/>
      <c r="M40" s="173"/>
      <c r="N40" s="173"/>
      <c r="O40" s="173"/>
    </row>
    <row r="41" spans="1:15" s="14" customFormat="1" ht="17">
      <c r="A41" s="14" t="s">
        <v>514</v>
      </c>
      <c r="E41" s="207"/>
      <c r="F41" s="207"/>
      <c r="G41" s="207"/>
      <c r="H41" s="207"/>
      <c r="K41" s="173"/>
      <c r="L41" s="173"/>
      <c r="M41" s="173"/>
      <c r="N41" s="173"/>
      <c r="O41" s="173"/>
    </row>
  </sheetData>
  <mergeCells count="12">
    <mergeCell ref="O6:O7"/>
    <mergeCell ref="K6:M6"/>
    <mergeCell ref="A1:I1"/>
    <mergeCell ref="A3:C3"/>
    <mergeCell ref="A6:B7"/>
    <mergeCell ref="C6:C7"/>
    <mergeCell ref="D6:D7"/>
    <mergeCell ref="E6:G6"/>
    <mergeCell ref="I6:I7"/>
    <mergeCell ref="B5:D5"/>
    <mergeCell ref="H6:H7"/>
    <mergeCell ref="G3:I3"/>
  </mergeCells>
  <phoneticPr fontId="4"/>
  <dataValidations count="1">
    <dataValidation type="list" allowBlank="1" showInputMessage="1" showErrorMessage="1" sqref="H8:H37 A8:A37" xr:uid="{00000000-0002-0000-0200-000000000000}">
      <formula1>"□,☑"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headerFooter>
    <oddHeader>&amp;L書式Ｃ－2&amp;R＊受付番号　　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9"/>
  <sheetViews>
    <sheetView topLeftCell="A12" zoomScaleNormal="100" zoomScaleSheetLayoutView="100" workbookViewId="0">
      <selection activeCell="A37" sqref="A37:XFD39"/>
    </sheetView>
  </sheetViews>
  <sheetFormatPr baseColWidth="10" defaultColWidth="8.6640625" defaultRowHeight="14"/>
  <cols>
    <col min="1" max="1" width="3.33203125" customWidth="1"/>
    <col min="2" max="2" width="26.83203125" customWidth="1"/>
    <col min="3" max="3" width="16.5" bestFit="1" customWidth="1"/>
    <col min="4" max="4" width="26.1640625" customWidth="1"/>
    <col min="5" max="6" width="5.5" style="1" bestFit="1" customWidth="1"/>
    <col min="7" max="7" width="5.5" style="1" customWidth="1"/>
    <col min="8" max="8" width="8.1640625" style="1" customWidth="1"/>
    <col min="9" max="9" width="5.6640625" customWidth="1"/>
    <col min="11" max="13" width="8.6640625" style="134"/>
    <col min="14" max="14" width="4.33203125" style="134" customWidth="1"/>
    <col min="15" max="15" width="16.1640625" style="134" customWidth="1"/>
    <col min="16" max="17" width="8.6640625" style="134"/>
  </cols>
  <sheetData>
    <row r="1" spans="1:15" ht="22">
      <c r="A1" s="228" t="s">
        <v>497</v>
      </c>
      <c r="B1" s="229"/>
      <c r="C1" s="229"/>
      <c r="D1" s="229"/>
      <c r="E1" s="229"/>
      <c r="F1" s="229"/>
      <c r="G1" s="229"/>
      <c r="H1" s="229"/>
      <c r="I1" s="229"/>
    </row>
    <row r="2" spans="1:15" ht="15" thickBot="1">
      <c r="A2" t="s">
        <v>207</v>
      </c>
      <c r="J2" s="37"/>
    </row>
    <row r="3" spans="1:15" ht="44.75" customHeight="1" thickTop="1" thickBot="1">
      <c r="A3" s="230" t="s">
        <v>397</v>
      </c>
      <c r="B3" s="231"/>
      <c r="C3" s="232"/>
      <c r="D3" t="s">
        <v>398</v>
      </c>
      <c r="E3" s="246" t="s">
        <v>403</v>
      </c>
      <c r="F3" s="247"/>
      <c r="G3" s="247"/>
      <c r="H3" s="247"/>
      <c r="I3" s="248"/>
    </row>
    <row r="4" spans="1:15" ht="22.25" customHeight="1" thickTop="1">
      <c r="A4" s="37"/>
      <c r="B4" s="37"/>
      <c r="C4" s="37"/>
      <c r="I4" s="1"/>
    </row>
    <row r="5" spans="1:15" ht="17">
      <c r="B5" s="256" t="s">
        <v>208</v>
      </c>
      <c r="C5" s="256"/>
      <c r="D5" s="256"/>
    </row>
    <row r="6" spans="1:15" ht="20" customHeight="1">
      <c r="A6" s="255" t="s">
        <v>4</v>
      </c>
      <c r="B6" s="255"/>
      <c r="C6" s="255" t="s">
        <v>5</v>
      </c>
      <c r="D6" s="255" t="s">
        <v>6</v>
      </c>
      <c r="E6" s="255" t="s">
        <v>7</v>
      </c>
      <c r="F6" s="255"/>
      <c r="G6" s="255"/>
      <c r="H6" s="257" t="s">
        <v>209</v>
      </c>
      <c r="I6" s="261" t="s">
        <v>10</v>
      </c>
      <c r="K6" s="227" t="s">
        <v>11</v>
      </c>
      <c r="L6" s="227"/>
      <c r="M6" s="227"/>
      <c r="O6" s="259" t="s">
        <v>361</v>
      </c>
    </row>
    <row r="7" spans="1:15" ht="20" customHeight="1" thickBot="1">
      <c r="A7" s="261"/>
      <c r="B7" s="255"/>
      <c r="C7" s="255"/>
      <c r="D7" s="255"/>
      <c r="E7" s="40" t="s">
        <v>12</v>
      </c>
      <c r="F7" s="40" t="s">
        <v>13</v>
      </c>
      <c r="G7" s="62" t="s">
        <v>14</v>
      </c>
      <c r="H7" s="258"/>
      <c r="I7" s="262"/>
      <c r="K7" s="135" t="s">
        <v>12</v>
      </c>
      <c r="L7" s="135" t="s">
        <v>13</v>
      </c>
      <c r="M7" s="135" t="s">
        <v>14</v>
      </c>
      <c r="O7" s="222"/>
    </row>
    <row r="8" spans="1:15" ht="16" thickTop="1" thickBot="1">
      <c r="A8" s="52" t="s">
        <v>18</v>
      </c>
      <c r="B8" s="50" t="s">
        <v>210</v>
      </c>
      <c r="C8" s="3" t="s">
        <v>211</v>
      </c>
      <c r="D8" s="55" t="s">
        <v>212</v>
      </c>
      <c r="E8" s="141"/>
      <c r="F8" s="142"/>
      <c r="G8" s="143"/>
      <c r="H8" s="70" t="s">
        <v>18</v>
      </c>
      <c r="I8" s="67"/>
      <c r="K8" s="136" t="str" cm="1">
        <f t="array" ref="K8">IF($A8="□"," ",IF($A8="☑",E8,ERROR))</f>
        <v xml:space="preserve"> </v>
      </c>
      <c r="L8" s="136" t="str" cm="1">
        <f t="array" ref="L8">IF($A8="□"," ",IF($A8="☑",F8,ERROR))</f>
        <v xml:space="preserve"> </v>
      </c>
      <c r="M8" s="136" t="str" cm="1">
        <f t="array" ref="M8">IF($A8="□"," ",IF($A8="☑",G8,ERROR))</f>
        <v xml:space="preserve"> </v>
      </c>
      <c r="O8" s="136">
        <f>IF(AND(A8="☑",H8="☑"),1,0)</f>
        <v>0</v>
      </c>
    </row>
    <row r="9" spans="1:15" ht="15" thickTop="1">
      <c r="A9" s="53" t="s">
        <v>18</v>
      </c>
      <c r="B9" s="50" t="s">
        <v>213</v>
      </c>
      <c r="C9" s="4" t="s">
        <v>214</v>
      </c>
      <c r="D9" s="55" t="s">
        <v>215</v>
      </c>
      <c r="E9" s="147">
        <v>3</v>
      </c>
      <c r="F9" s="92">
        <v>5</v>
      </c>
      <c r="G9" s="57">
        <v>0</v>
      </c>
      <c r="H9" s="46" t="s">
        <v>18</v>
      </c>
      <c r="I9" s="68"/>
      <c r="K9" s="136" t="str" cm="1">
        <f t="array" ref="K9">IF($A9="□"," ",IF($A9="☑",E9,ERROR))</f>
        <v xml:space="preserve"> </v>
      </c>
      <c r="L9" s="136" t="str" cm="1">
        <f t="array" ref="L9">IF($A9="□"," ",IF($A9="☑",F9,ERROR))</f>
        <v xml:space="preserve"> </v>
      </c>
      <c r="M9" s="136" t="str" cm="1">
        <f t="array" ref="M9">IF($A9="□"," ",IF($A9="☑",G9,ERROR))</f>
        <v xml:space="preserve"> </v>
      </c>
      <c r="O9" s="136">
        <f t="shared" ref="O9:O35" si="0">IF(AND(A9="☑",H9="☑"),1,0)</f>
        <v>0</v>
      </c>
    </row>
    <row r="10" spans="1:15" ht="15" thickBot="1">
      <c r="A10" s="53" t="s">
        <v>18</v>
      </c>
      <c r="B10" s="50" t="s">
        <v>216</v>
      </c>
      <c r="C10" s="11" t="s">
        <v>217</v>
      </c>
      <c r="D10" s="91" t="s">
        <v>218</v>
      </c>
      <c r="E10" s="144">
        <v>3</v>
      </c>
      <c r="F10" s="145">
        <v>5</v>
      </c>
      <c r="G10" s="146">
        <v>0</v>
      </c>
      <c r="H10" s="46" t="s">
        <v>18</v>
      </c>
      <c r="I10" s="68"/>
      <c r="K10" s="136" t="str" cm="1">
        <f t="array" ref="K10">IF($A10="□"," ",IF($A10="☑",E10,ERROR))</f>
        <v xml:space="preserve"> </v>
      </c>
      <c r="L10" s="136" t="str" cm="1">
        <f t="array" ref="L10">IF($A10="□"," ",IF($A10="☑",F10,ERROR))</f>
        <v xml:space="preserve"> </v>
      </c>
      <c r="M10" s="136" t="str" cm="1">
        <f t="array" ref="M10">IF($A10="□"," ",IF($A10="☑",G10,ERROR))</f>
        <v xml:space="preserve"> </v>
      </c>
      <c r="O10" s="136">
        <f t="shared" si="0"/>
        <v>0</v>
      </c>
    </row>
    <row r="11" spans="1:15" ht="16" thickTop="1" thickBot="1">
      <c r="A11" s="53" t="s">
        <v>18</v>
      </c>
      <c r="B11" s="50" t="s">
        <v>219</v>
      </c>
      <c r="C11" s="8" t="s">
        <v>220</v>
      </c>
      <c r="D11" s="91" t="s">
        <v>221</v>
      </c>
      <c r="E11" s="131"/>
      <c r="F11" s="132"/>
      <c r="G11" s="133"/>
      <c r="H11" s="46" t="s">
        <v>18</v>
      </c>
      <c r="I11" s="68"/>
      <c r="K11" s="136" t="str" cm="1">
        <f t="array" ref="K11">IF($A11="□"," ",IF($A11="☑",E11,ERROR))</f>
        <v xml:space="preserve"> </v>
      </c>
      <c r="L11" s="136" t="str" cm="1">
        <f t="array" ref="L11">IF($A11="□"," ",IF($A11="☑",F11,ERROR))</f>
        <v xml:space="preserve"> </v>
      </c>
      <c r="M11" s="136" t="str" cm="1">
        <f t="array" ref="M11">IF($A11="□"," ",IF($A11="☑",G11,ERROR))</f>
        <v xml:space="preserve"> </v>
      </c>
      <c r="O11" s="136">
        <f t="shared" si="0"/>
        <v>0</v>
      </c>
    </row>
    <row r="12" spans="1:15" ht="15" thickTop="1">
      <c r="A12" s="53" t="s">
        <v>18</v>
      </c>
      <c r="B12" s="50" t="s">
        <v>222</v>
      </c>
      <c r="C12" s="8" t="s">
        <v>223</v>
      </c>
      <c r="D12" s="91" t="s">
        <v>224</v>
      </c>
      <c r="E12" s="130">
        <v>3</v>
      </c>
      <c r="F12" s="130">
        <v>5</v>
      </c>
      <c r="G12" s="57">
        <v>0</v>
      </c>
      <c r="H12" s="46" t="s">
        <v>18</v>
      </c>
      <c r="I12" s="68"/>
      <c r="K12" s="136" t="str" cm="1">
        <f t="array" ref="K12">IF($A12="□"," ",IF($A12="☑",E12,ERROR))</f>
        <v xml:space="preserve"> </v>
      </c>
      <c r="L12" s="136" t="str" cm="1">
        <f t="array" ref="L12">IF($A12="□"," ",IF($A12="☑",F12,ERROR))</f>
        <v xml:space="preserve"> </v>
      </c>
      <c r="M12" s="136" t="str" cm="1">
        <f t="array" ref="M12">IF($A12="□"," ",IF($A12="☑",G12,ERROR))</f>
        <v xml:space="preserve"> </v>
      </c>
      <c r="O12" s="136">
        <f t="shared" si="0"/>
        <v>0</v>
      </c>
    </row>
    <row r="13" spans="1:15">
      <c r="A13" s="53" t="s">
        <v>18</v>
      </c>
      <c r="B13" s="50" t="s">
        <v>225</v>
      </c>
      <c r="C13" s="8" t="s">
        <v>226</v>
      </c>
      <c r="D13" s="9" t="s">
        <v>227</v>
      </c>
      <c r="E13" s="90">
        <v>6</v>
      </c>
      <c r="F13" s="90">
        <v>3</v>
      </c>
      <c r="G13" s="89">
        <v>0</v>
      </c>
      <c r="H13" s="58" t="s">
        <v>18</v>
      </c>
      <c r="I13" s="68"/>
      <c r="K13" s="136" t="str" cm="1">
        <f t="array" ref="K13">IF($A13="□"," ",IF($A13="☑",E13,ERROR))</f>
        <v xml:space="preserve"> </v>
      </c>
      <c r="L13" s="136" t="str" cm="1">
        <f t="array" ref="L13">IF($A13="□"," ",IF($A13="☑",F13,ERROR))</f>
        <v xml:space="preserve"> </v>
      </c>
      <c r="M13" s="136" t="str" cm="1">
        <f t="array" ref="M13">IF($A13="□"," ",IF($A13="☑",G13,ERROR))</f>
        <v xml:space="preserve"> </v>
      </c>
      <c r="O13" s="136">
        <f t="shared" si="0"/>
        <v>0</v>
      </c>
    </row>
    <row r="14" spans="1:15">
      <c r="A14" s="53" t="s">
        <v>18</v>
      </c>
      <c r="B14" s="50" t="s">
        <v>228</v>
      </c>
      <c r="C14" s="19" t="s">
        <v>23</v>
      </c>
      <c r="D14" s="38" t="s">
        <v>23</v>
      </c>
      <c r="E14" s="38" t="s">
        <v>23</v>
      </c>
      <c r="F14" s="38" t="s">
        <v>23</v>
      </c>
      <c r="G14" s="45" t="s">
        <v>23</v>
      </c>
      <c r="H14" s="58" t="s">
        <v>18</v>
      </c>
      <c r="I14" s="68"/>
      <c r="K14" s="136" t="str" cm="1">
        <f t="array" ref="K14">IF($A14="□"," ",IF($A14="☑",E14,ERROR))</f>
        <v xml:space="preserve"> </v>
      </c>
      <c r="L14" s="136" t="str" cm="1">
        <f t="array" ref="L14">IF($A14="□"," ",IF($A14="☑",F14,ERROR))</f>
        <v xml:space="preserve"> </v>
      </c>
      <c r="M14" s="136" t="str" cm="1">
        <f t="array" ref="M14">IF($A14="□"," ",IF($A14="☑",G14,ERROR))</f>
        <v xml:space="preserve"> </v>
      </c>
      <c r="O14" s="136">
        <f t="shared" si="0"/>
        <v>0</v>
      </c>
    </row>
    <row r="15" spans="1:15">
      <c r="A15" s="53" t="s">
        <v>18</v>
      </c>
      <c r="B15" s="50" t="s">
        <v>229</v>
      </c>
      <c r="C15" s="4" t="s">
        <v>230</v>
      </c>
      <c r="D15" s="2" t="s">
        <v>231</v>
      </c>
      <c r="E15" s="38">
        <v>5</v>
      </c>
      <c r="F15" s="38">
        <v>4</v>
      </c>
      <c r="G15" s="45">
        <v>0</v>
      </c>
      <c r="H15" s="58" t="s">
        <v>18</v>
      </c>
      <c r="I15" s="68"/>
      <c r="K15" s="136" t="str" cm="1">
        <f t="array" ref="K15">IF($A15="□"," ",IF($A15="☑",E15,ERROR))</f>
        <v xml:space="preserve"> </v>
      </c>
      <c r="L15" s="136" t="str" cm="1">
        <f t="array" ref="L15">IF($A15="□"," ",IF($A15="☑",F15,ERROR))</f>
        <v xml:space="preserve"> </v>
      </c>
      <c r="M15" s="136" t="str" cm="1">
        <f t="array" ref="M15">IF($A15="□"," ",IF($A15="☑",G15,ERROR))</f>
        <v xml:space="preserve"> </v>
      </c>
      <c r="O15" s="136">
        <f t="shared" si="0"/>
        <v>0</v>
      </c>
    </row>
    <row r="16" spans="1:15">
      <c r="A16" s="53" t="s">
        <v>18</v>
      </c>
      <c r="B16" s="50" t="s">
        <v>232</v>
      </c>
      <c r="C16" s="4" t="s">
        <v>352</v>
      </c>
      <c r="D16" s="2" t="s">
        <v>126</v>
      </c>
      <c r="E16" s="38">
        <v>1.25</v>
      </c>
      <c r="F16" s="38">
        <v>4.75</v>
      </c>
      <c r="G16" s="45">
        <v>0</v>
      </c>
      <c r="H16" s="58" t="s">
        <v>18</v>
      </c>
      <c r="I16" s="68"/>
      <c r="K16" s="136" t="str" cm="1">
        <f t="array" ref="K16">IF($A16="□"," ",IF($A16="☑",E16,ERROR))</f>
        <v xml:space="preserve"> </v>
      </c>
      <c r="L16" s="136" t="str" cm="1">
        <f t="array" ref="L16">IF($A16="□"," ",IF($A16="☑",F16,ERROR))</f>
        <v xml:space="preserve"> </v>
      </c>
      <c r="M16" s="136" t="str" cm="1">
        <f t="array" ref="M16">IF($A16="□"," ",IF($A16="☑",G16,ERROR))</f>
        <v xml:space="preserve"> </v>
      </c>
      <c r="O16" s="136">
        <f t="shared" si="0"/>
        <v>0</v>
      </c>
    </row>
    <row r="17" spans="1:15">
      <c r="A17" s="53" t="s">
        <v>18</v>
      </c>
      <c r="B17" s="50" t="s">
        <v>405</v>
      </c>
      <c r="C17" s="4" t="s">
        <v>450</v>
      </c>
      <c r="D17" s="2" t="s">
        <v>419</v>
      </c>
      <c r="E17" s="38">
        <v>3</v>
      </c>
      <c r="F17" s="38">
        <v>5</v>
      </c>
      <c r="G17" s="45">
        <v>0</v>
      </c>
      <c r="H17" s="58" t="s">
        <v>18</v>
      </c>
      <c r="I17" s="68"/>
      <c r="K17" s="136" t="str" cm="1">
        <f t="array" ref="K17">IF($A17="□"," ",IF($A17="☑",E17,ERROR))</f>
        <v xml:space="preserve"> </v>
      </c>
      <c r="L17" s="136" t="str" cm="1">
        <f t="array" ref="L17">IF($A17="□"," ",IF($A17="☑",F17,ERROR))</f>
        <v xml:space="preserve"> </v>
      </c>
      <c r="M17" s="136" t="str" cm="1">
        <f t="array" ref="M17">IF($A17="□"," ",IF($A17="☑",G17,ERROR))</f>
        <v xml:space="preserve"> </v>
      </c>
      <c r="O17" s="136">
        <f t="shared" si="0"/>
        <v>0</v>
      </c>
    </row>
    <row r="18" spans="1:15">
      <c r="A18" s="53" t="s">
        <v>18</v>
      </c>
      <c r="B18" s="50" t="s">
        <v>448</v>
      </c>
      <c r="C18" s="4" t="s">
        <v>449</v>
      </c>
      <c r="D18" s="2" t="s">
        <v>493</v>
      </c>
      <c r="E18" s="38">
        <v>5</v>
      </c>
      <c r="F18" s="38">
        <v>3</v>
      </c>
      <c r="G18" s="45">
        <v>0</v>
      </c>
      <c r="H18" s="58" t="s">
        <v>18</v>
      </c>
      <c r="I18" s="68"/>
      <c r="K18" s="136" t="str" cm="1">
        <f t="array" ref="K18">IF($A18="□"," ",IF($A18="☑",E18,ERROR))</f>
        <v xml:space="preserve"> </v>
      </c>
      <c r="L18" s="136" t="str" cm="1">
        <f t="array" ref="L18">IF($A18="□"," ",IF($A18="☑",F18,ERROR))</f>
        <v xml:space="preserve"> </v>
      </c>
      <c r="M18" s="136" t="str" cm="1">
        <f t="array" ref="M18">IF($A18="□"," ",IF($A18="☑",G18,ERROR))</f>
        <v xml:space="preserve"> </v>
      </c>
      <c r="O18" s="136">
        <f t="shared" si="0"/>
        <v>0</v>
      </c>
    </row>
    <row r="19" spans="1:15">
      <c r="A19" s="53" t="s">
        <v>18</v>
      </c>
      <c r="B19" s="50"/>
      <c r="C19" s="4"/>
      <c r="D19" s="2"/>
      <c r="E19" s="38"/>
      <c r="F19" s="38"/>
      <c r="G19" s="45"/>
      <c r="H19" s="58" t="s">
        <v>18</v>
      </c>
      <c r="I19" s="68"/>
      <c r="K19" s="136" t="str" cm="1">
        <f t="array" ref="K19">IF($A19="□"," ",IF($A19="☑",E19,ERROR))</f>
        <v xml:space="preserve"> </v>
      </c>
      <c r="L19" s="136" t="str" cm="1">
        <f t="array" ref="L19">IF($A19="□"," ",IF($A19="☑",F19,ERROR))</f>
        <v xml:space="preserve"> </v>
      </c>
      <c r="M19" s="136" t="str" cm="1">
        <f t="array" ref="M19">IF($A19="□"," ",IF($A19="☑",G19,ERROR))</f>
        <v xml:space="preserve"> </v>
      </c>
      <c r="O19" s="136">
        <f t="shared" si="0"/>
        <v>0</v>
      </c>
    </row>
    <row r="20" spans="1:15">
      <c r="A20" s="53" t="s">
        <v>18</v>
      </c>
      <c r="B20" s="50"/>
      <c r="C20" s="4"/>
      <c r="D20" s="2"/>
      <c r="E20" s="38"/>
      <c r="F20" s="38"/>
      <c r="G20" s="45"/>
      <c r="H20" s="58" t="s">
        <v>18</v>
      </c>
      <c r="I20" s="68"/>
      <c r="K20" s="136" t="str" cm="1">
        <f t="array" ref="K20">IF($A20="□"," ",IF($A20="☑",E20,ERROR))</f>
        <v xml:space="preserve"> </v>
      </c>
      <c r="L20" s="136" t="str" cm="1">
        <f t="array" ref="L20">IF($A20="□"," ",IF($A20="☑",F20,ERROR))</f>
        <v xml:space="preserve"> </v>
      </c>
      <c r="M20" s="136" t="str" cm="1">
        <f t="array" ref="M20">IF($A20="□"," ",IF($A20="☑",G20,ERROR))</f>
        <v xml:space="preserve"> </v>
      </c>
      <c r="O20" s="136">
        <f t="shared" si="0"/>
        <v>0</v>
      </c>
    </row>
    <row r="21" spans="1:15">
      <c r="A21" s="53" t="s">
        <v>18</v>
      </c>
      <c r="B21" s="50"/>
      <c r="C21" s="4"/>
      <c r="D21" s="2"/>
      <c r="E21" s="38"/>
      <c r="F21" s="38"/>
      <c r="G21" s="45"/>
      <c r="H21" s="58" t="s">
        <v>18</v>
      </c>
      <c r="I21" s="68"/>
      <c r="K21" s="136" t="str" cm="1">
        <f t="array" ref="K21">IF($A21="□"," ",IF($A21="☑",E21,ERROR))</f>
        <v xml:space="preserve"> </v>
      </c>
      <c r="L21" s="136" t="str" cm="1">
        <f t="array" ref="L21">IF($A21="□"," ",IF($A21="☑",F21,ERROR))</f>
        <v xml:space="preserve"> </v>
      </c>
      <c r="M21" s="136" t="str" cm="1">
        <f t="array" ref="M21">IF($A21="□"," ",IF($A21="☑",G21,ERROR))</f>
        <v xml:space="preserve"> </v>
      </c>
      <c r="O21" s="136">
        <f t="shared" si="0"/>
        <v>0</v>
      </c>
    </row>
    <row r="22" spans="1:15">
      <c r="A22" s="53" t="s">
        <v>18</v>
      </c>
      <c r="B22" s="50"/>
      <c r="C22" s="4"/>
      <c r="D22" s="2"/>
      <c r="E22" s="38"/>
      <c r="F22" s="38"/>
      <c r="G22" s="45"/>
      <c r="H22" s="58" t="s">
        <v>18</v>
      </c>
      <c r="I22" s="68"/>
      <c r="K22" s="136" t="str" cm="1">
        <f t="array" ref="K22">IF($A22="□"," ",IF($A22="☑",E22,ERROR))</f>
        <v xml:space="preserve"> </v>
      </c>
      <c r="L22" s="136" t="str" cm="1">
        <f t="array" ref="L22">IF($A22="□"," ",IF($A22="☑",F22,ERROR))</f>
        <v xml:space="preserve"> </v>
      </c>
      <c r="M22" s="136" t="str" cm="1">
        <f t="array" ref="M22">IF($A22="□"," ",IF($A22="☑",G22,ERROR))</f>
        <v xml:space="preserve"> </v>
      </c>
      <c r="O22" s="136">
        <f t="shared" si="0"/>
        <v>0</v>
      </c>
    </row>
    <row r="23" spans="1:15">
      <c r="A23" s="53" t="s">
        <v>18</v>
      </c>
      <c r="B23" s="50"/>
      <c r="C23" s="4"/>
      <c r="D23" s="2"/>
      <c r="E23" s="38"/>
      <c r="F23" s="38"/>
      <c r="G23" s="45"/>
      <c r="H23" s="58" t="s">
        <v>18</v>
      </c>
      <c r="I23" s="68"/>
      <c r="K23" s="136" t="str" cm="1">
        <f t="array" ref="K23">IF($A23="□"," ",IF($A23="☑",E23,ERROR))</f>
        <v xml:space="preserve"> </v>
      </c>
      <c r="L23" s="136" t="str" cm="1">
        <f t="array" ref="L23">IF($A23="□"," ",IF($A23="☑",F23,ERROR))</f>
        <v xml:space="preserve"> </v>
      </c>
      <c r="M23" s="136" t="str" cm="1">
        <f t="array" ref="M23">IF($A23="□"," ",IF($A23="☑",G23,ERROR))</f>
        <v xml:space="preserve"> </v>
      </c>
      <c r="O23" s="136">
        <f t="shared" si="0"/>
        <v>0</v>
      </c>
    </row>
    <row r="24" spans="1:15">
      <c r="A24" s="53" t="s">
        <v>18</v>
      </c>
      <c r="B24" s="50"/>
      <c r="C24" s="4"/>
      <c r="D24" s="2"/>
      <c r="E24" s="38"/>
      <c r="F24" s="38"/>
      <c r="G24" s="45"/>
      <c r="H24" s="58" t="s">
        <v>18</v>
      </c>
      <c r="I24" s="68"/>
      <c r="K24" s="136" t="str" cm="1">
        <f t="array" ref="K24">IF($A24="□"," ",IF($A24="☑",E24,ERROR))</f>
        <v xml:space="preserve"> </v>
      </c>
      <c r="L24" s="136" t="str" cm="1">
        <f t="array" ref="L24">IF($A24="□"," ",IF($A24="☑",F24,ERROR))</f>
        <v xml:space="preserve"> </v>
      </c>
      <c r="M24" s="136" t="str" cm="1">
        <f t="array" ref="M24">IF($A24="□"," ",IF($A24="☑",G24,ERROR))</f>
        <v xml:space="preserve"> </v>
      </c>
      <c r="O24" s="136">
        <f t="shared" si="0"/>
        <v>0</v>
      </c>
    </row>
    <row r="25" spans="1:15">
      <c r="A25" s="53" t="s">
        <v>18</v>
      </c>
      <c r="B25" s="50"/>
      <c r="C25" s="4"/>
      <c r="D25" s="2"/>
      <c r="E25" s="38"/>
      <c r="F25" s="38"/>
      <c r="G25" s="45"/>
      <c r="H25" s="58" t="s">
        <v>18</v>
      </c>
      <c r="I25" s="68"/>
      <c r="K25" s="136" t="str" cm="1">
        <f t="array" ref="K25">IF($A25="□"," ",IF($A25="☑",E25,ERROR))</f>
        <v xml:space="preserve"> </v>
      </c>
      <c r="L25" s="136" t="str" cm="1">
        <f t="array" ref="L25">IF($A25="□"," ",IF($A25="☑",F25,ERROR))</f>
        <v xml:space="preserve"> </v>
      </c>
      <c r="M25" s="136" t="str" cm="1">
        <f t="array" ref="M25">IF($A25="□"," ",IF($A25="☑",G25,ERROR))</f>
        <v xml:space="preserve"> </v>
      </c>
      <c r="O25" s="136">
        <f t="shared" si="0"/>
        <v>0</v>
      </c>
    </row>
    <row r="26" spans="1:15">
      <c r="A26" s="53" t="s">
        <v>18</v>
      </c>
      <c r="B26" s="50"/>
      <c r="C26" s="4"/>
      <c r="D26" s="2"/>
      <c r="E26" s="38"/>
      <c r="F26" s="38"/>
      <c r="G26" s="45"/>
      <c r="H26" s="58" t="s">
        <v>18</v>
      </c>
      <c r="I26" s="68"/>
      <c r="K26" s="136" t="str" cm="1">
        <f t="array" ref="K26">IF($A26="□"," ",IF($A26="☑",E26,ERROR))</f>
        <v xml:space="preserve"> </v>
      </c>
      <c r="L26" s="136" t="str" cm="1">
        <f t="array" ref="L26">IF($A26="□"," ",IF($A26="☑",F26,ERROR))</f>
        <v xml:space="preserve"> </v>
      </c>
      <c r="M26" s="136" t="str" cm="1">
        <f t="array" ref="M26">IF($A26="□"," ",IF($A26="☑",G26,ERROR))</f>
        <v xml:space="preserve"> </v>
      </c>
      <c r="O26" s="136">
        <f t="shared" si="0"/>
        <v>0</v>
      </c>
    </row>
    <row r="27" spans="1:15">
      <c r="A27" s="53" t="s">
        <v>18</v>
      </c>
      <c r="B27" s="50"/>
      <c r="C27" s="4"/>
      <c r="D27" s="2"/>
      <c r="E27" s="38"/>
      <c r="F27" s="38"/>
      <c r="G27" s="45"/>
      <c r="H27" s="58" t="s">
        <v>18</v>
      </c>
      <c r="I27" s="68"/>
      <c r="K27" s="136" t="str" cm="1">
        <f t="array" ref="K27">IF($A27="□"," ",IF($A27="☑",E27,ERROR))</f>
        <v xml:space="preserve"> </v>
      </c>
      <c r="L27" s="136" t="str" cm="1">
        <f t="array" ref="L27">IF($A27="□"," ",IF($A27="☑",F27,ERROR))</f>
        <v xml:space="preserve"> </v>
      </c>
      <c r="M27" s="136" t="str" cm="1">
        <f t="array" ref="M27">IF($A27="□"," ",IF($A27="☑",G27,ERROR))</f>
        <v xml:space="preserve"> </v>
      </c>
      <c r="O27" s="136">
        <f t="shared" si="0"/>
        <v>0</v>
      </c>
    </row>
    <row r="28" spans="1:15">
      <c r="A28" s="53" t="s">
        <v>18</v>
      </c>
      <c r="B28" s="50"/>
      <c r="C28" s="4"/>
      <c r="D28" s="2"/>
      <c r="E28" s="38"/>
      <c r="F28" s="38"/>
      <c r="G28" s="45"/>
      <c r="H28" s="58" t="s">
        <v>18</v>
      </c>
      <c r="I28" s="68"/>
      <c r="K28" s="136" t="str" cm="1">
        <f t="array" ref="K28">IF($A28="□"," ",IF($A28="☑",E28,ERROR))</f>
        <v xml:space="preserve"> </v>
      </c>
      <c r="L28" s="136" t="str" cm="1">
        <f t="array" ref="L28">IF($A28="□"," ",IF($A28="☑",F28,ERROR))</f>
        <v xml:space="preserve"> </v>
      </c>
      <c r="M28" s="136" t="str" cm="1">
        <f t="array" ref="M28">IF($A28="□"," ",IF($A28="☑",G28,ERROR))</f>
        <v xml:space="preserve"> </v>
      </c>
      <c r="O28" s="136">
        <f t="shared" si="0"/>
        <v>0</v>
      </c>
    </row>
    <row r="29" spans="1:15">
      <c r="A29" s="53" t="s">
        <v>18</v>
      </c>
      <c r="B29" s="50"/>
      <c r="C29" s="4"/>
      <c r="D29" s="2"/>
      <c r="E29" s="38"/>
      <c r="F29" s="38"/>
      <c r="G29" s="45"/>
      <c r="H29" s="58" t="s">
        <v>18</v>
      </c>
      <c r="I29" s="68"/>
      <c r="K29" s="136" t="str" cm="1">
        <f t="array" ref="K29">IF($A29="□"," ",IF($A29="☑",E29,ERROR))</f>
        <v xml:space="preserve"> </v>
      </c>
      <c r="L29" s="136" t="str" cm="1">
        <f t="array" ref="L29">IF($A29="□"," ",IF($A29="☑",F29,ERROR))</f>
        <v xml:space="preserve"> </v>
      </c>
      <c r="M29" s="136" t="str" cm="1">
        <f t="array" ref="M29">IF($A29="□"," ",IF($A29="☑",G29,ERROR))</f>
        <v xml:space="preserve"> </v>
      </c>
      <c r="O29" s="136">
        <f t="shared" si="0"/>
        <v>0</v>
      </c>
    </row>
    <row r="30" spans="1:15">
      <c r="A30" s="53" t="s">
        <v>18</v>
      </c>
      <c r="B30" s="50"/>
      <c r="C30" s="4"/>
      <c r="D30" s="2"/>
      <c r="E30" s="38"/>
      <c r="F30" s="38"/>
      <c r="G30" s="45"/>
      <c r="H30" s="58" t="s">
        <v>18</v>
      </c>
      <c r="I30" s="68"/>
      <c r="K30" s="136" t="str" cm="1">
        <f t="array" ref="K30">IF($A30="□"," ",IF($A30="☑",E30,ERROR))</f>
        <v xml:space="preserve"> </v>
      </c>
      <c r="L30" s="136" t="str" cm="1">
        <f t="array" ref="L30">IF($A30="□"," ",IF($A30="☑",F30,ERROR))</f>
        <v xml:space="preserve"> </v>
      </c>
      <c r="M30" s="136" t="str" cm="1">
        <f t="array" ref="M30">IF($A30="□"," ",IF($A30="☑",G30,ERROR))</f>
        <v xml:space="preserve"> </v>
      </c>
      <c r="O30" s="136">
        <f t="shared" si="0"/>
        <v>0</v>
      </c>
    </row>
    <row r="31" spans="1:15">
      <c r="A31" s="53" t="s">
        <v>18</v>
      </c>
      <c r="B31" s="50"/>
      <c r="C31" s="4"/>
      <c r="D31" s="2"/>
      <c r="E31" s="38"/>
      <c r="F31" s="38"/>
      <c r="G31" s="45"/>
      <c r="H31" s="58" t="s">
        <v>18</v>
      </c>
      <c r="I31" s="68"/>
      <c r="K31" s="136" t="str" cm="1">
        <f t="array" ref="K31">IF($A31="□"," ",IF($A31="☑",E31,ERROR))</f>
        <v xml:space="preserve"> </v>
      </c>
      <c r="L31" s="136" t="str" cm="1">
        <f t="array" ref="L31">IF($A31="□"," ",IF($A31="☑",F31,ERROR))</f>
        <v xml:space="preserve"> </v>
      </c>
      <c r="M31" s="136" t="str" cm="1">
        <f t="array" ref="M31">IF($A31="□"," ",IF($A31="☑",G31,ERROR))</f>
        <v xml:space="preserve"> </v>
      </c>
      <c r="O31" s="136">
        <f t="shared" si="0"/>
        <v>0</v>
      </c>
    </row>
    <row r="32" spans="1:15">
      <c r="A32" s="53" t="s">
        <v>18</v>
      </c>
      <c r="B32" s="50"/>
      <c r="C32" s="4"/>
      <c r="D32" s="2"/>
      <c r="E32" s="38"/>
      <c r="F32" s="38"/>
      <c r="G32" s="45"/>
      <c r="H32" s="58" t="s">
        <v>18</v>
      </c>
      <c r="I32" s="68"/>
      <c r="K32" s="136" t="str" cm="1">
        <f t="array" ref="K32">IF($A32="□"," ",IF($A32="☑",E32,ERROR))</f>
        <v xml:space="preserve"> </v>
      </c>
      <c r="L32" s="136" t="str" cm="1">
        <f t="array" ref="L32">IF($A32="□"," ",IF($A32="☑",F32,ERROR))</f>
        <v xml:space="preserve"> </v>
      </c>
      <c r="M32" s="136" t="str" cm="1">
        <f t="array" ref="M32">IF($A32="□"," ",IF($A32="☑",G32,ERROR))</f>
        <v xml:space="preserve"> </v>
      </c>
      <c r="O32" s="136">
        <f t="shared" si="0"/>
        <v>0</v>
      </c>
    </row>
    <row r="33" spans="1:17">
      <c r="A33" s="53" t="s">
        <v>18</v>
      </c>
      <c r="B33" s="50"/>
      <c r="C33" s="4"/>
      <c r="D33" s="2"/>
      <c r="E33" s="38"/>
      <c r="F33" s="38"/>
      <c r="G33" s="45"/>
      <c r="H33" s="58" t="s">
        <v>18</v>
      </c>
      <c r="I33" s="68"/>
      <c r="K33" s="136" t="str" cm="1">
        <f t="array" ref="K33">IF($A33="□"," ",IF($A33="☑",E33,ERROR))</f>
        <v xml:space="preserve"> </v>
      </c>
      <c r="L33" s="136" t="str" cm="1">
        <f t="array" ref="L33">IF($A33="□"," ",IF($A33="☑",F33,ERROR))</f>
        <v xml:space="preserve"> </v>
      </c>
      <c r="M33" s="136" t="str" cm="1">
        <f t="array" ref="M33">IF($A33="□"," ",IF($A33="☑",G33,ERROR))</f>
        <v xml:space="preserve"> </v>
      </c>
      <c r="O33" s="136">
        <f t="shared" si="0"/>
        <v>0</v>
      </c>
    </row>
    <row r="34" spans="1:17">
      <c r="A34" s="53" t="s">
        <v>18</v>
      </c>
      <c r="B34" s="50"/>
      <c r="C34" s="4"/>
      <c r="D34" s="2"/>
      <c r="E34" s="38"/>
      <c r="F34" s="38"/>
      <c r="G34" s="45"/>
      <c r="H34" s="58" t="s">
        <v>18</v>
      </c>
      <c r="I34" s="68"/>
      <c r="K34" s="136" t="str" cm="1">
        <f t="array" ref="K34">IF($A34="□"," ",IF($A34="☑",E34,ERROR))</f>
        <v xml:space="preserve"> </v>
      </c>
      <c r="L34" s="136" t="str" cm="1">
        <f t="array" ref="L34">IF($A34="□"," ",IF($A34="☑",F34,ERROR))</f>
        <v xml:space="preserve"> </v>
      </c>
      <c r="M34" s="136" t="str" cm="1">
        <f t="array" ref="M34">IF($A34="□"," ",IF($A34="☑",G34,ERROR))</f>
        <v xml:space="preserve"> </v>
      </c>
      <c r="O34" s="136">
        <f t="shared" si="0"/>
        <v>0</v>
      </c>
    </row>
    <row r="35" spans="1:17" ht="15" thickBot="1">
      <c r="A35" s="53" t="s">
        <v>18</v>
      </c>
      <c r="B35" s="50"/>
      <c r="C35" s="4"/>
      <c r="D35" s="2"/>
      <c r="E35" s="38"/>
      <c r="F35" s="38"/>
      <c r="G35" s="45"/>
      <c r="H35" s="59" t="s">
        <v>18</v>
      </c>
      <c r="I35" s="69"/>
      <c r="K35" s="136" t="str" cm="1">
        <f t="array" ref="K35">IF($A35="□"," ",IF($A35="☑",E35,ERROR))</f>
        <v xml:space="preserve"> </v>
      </c>
      <c r="L35" s="136" t="str" cm="1">
        <f t="array" ref="L35">IF($A35="□"," ",IF($A35="☑",F35,ERROR))</f>
        <v xml:space="preserve"> </v>
      </c>
      <c r="M35" s="136" t="str" cm="1">
        <f t="array" ref="M35">IF($A35="□"," ",IF($A35="☑",G35,ERROR))</f>
        <v xml:space="preserve"> </v>
      </c>
      <c r="O35" s="136">
        <f t="shared" si="0"/>
        <v>0</v>
      </c>
    </row>
    <row r="36" spans="1:17" ht="15" thickTop="1">
      <c r="C36" t="s">
        <v>140</v>
      </c>
      <c r="D36" s="37">
        <f>COUNTIF(A:A,"☑")-SUM(O:O)</f>
        <v>0</v>
      </c>
      <c r="E36" s="37">
        <f>SUM(K:K)</f>
        <v>0</v>
      </c>
      <c r="F36" s="37">
        <f>SUM(L:L)</f>
        <v>0</v>
      </c>
      <c r="G36" s="37">
        <f>SUM(M:M)</f>
        <v>0</v>
      </c>
      <c r="H36" s="37">
        <f>COUNTIF(H8:H35,"☑")</f>
        <v>0</v>
      </c>
      <c r="I36" s="37"/>
    </row>
    <row r="37" spans="1:17" s="14" customFormat="1" ht="17">
      <c r="A37" s="14" t="s">
        <v>515</v>
      </c>
      <c r="E37" s="260"/>
      <c r="F37" s="260"/>
      <c r="G37" s="260"/>
      <c r="H37" s="260"/>
      <c r="K37" s="173"/>
      <c r="L37" s="173"/>
      <c r="M37" s="173"/>
      <c r="N37" s="173"/>
      <c r="O37" s="173"/>
      <c r="P37" s="173"/>
      <c r="Q37" s="173"/>
    </row>
    <row r="38" spans="1:17" s="14" customFormat="1" ht="17">
      <c r="A38" s="14" t="s">
        <v>516</v>
      </c>
      <c r="E38" s="207"/>
      <c r="F38" s="207"/>
      <c r="G38" s="207"/>
      <c r="H38" s="207"/>
      <c r="K38" s="173"/>
      <c r="L38" s="173"/>
      <c r="M38" s="173"/>
      <c r="N38" s="173"/>
      <c r="O38" s="173"/>
      <c r="P38" s="173"/>
      <c r="Q38" s="173"/>
    </row>
    <row r="39" spans="1:17" s="14" customFormat="1" ht="17">
      <c r="A39" s="14" t="s">
        <v>364</v>
      </c>
      <c r="E39" s="207"/>
      <c r="F39" s="207"/>
      <c r="G39" s="207"/>
      <c r="H39" s="207"/>
      <c r="K39" s="173"/>
      <c r="L39" s="173"/>
      <c r="M39" s="173"/>
      <c r="N39" s="173"/>
      <c r="O39" s="173"/>
      <c r="P39" s="173"/>
      <c r="Q39" s="173"/>
    </row>
  </sheetData>
  <mergeCells count="13">
    <mergeCell ref="O6:O7"/>
    <mergeCell ref="E37:H37"/>
    <mergeCell ref="K6:M6"/>
    <mergeCell ref="A1:I1"/>
    <mergeCell ref="A3:C3"/>
    <mergeCell ref="A6:B7"/>
    <mergeCell ref="C6:C7"/>
    <mergeCell ref="D6:D7"/>
    <mergeCell ref="E6:G6"/>
    <mergeCell ref="I6:I7"/>
    <mergeCell ref="B5:D5"/>
    <mergeCell ref="H6:H7"/>
    <mergeCell ref="E3:I3"/>
  </mergeCells>
  <phoneticPr fontId="4"/>
  <dataValidations count="1">
    <dataValidation type="list" allowBlank="1" showInputMessage="1" showErrorMessage="1" sqref="H8:H35 A8:A35" xr:uid="{00000000-0002-0000-0300-000000000000}">
      <formula1>"□,☑"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headerFooter>
    <oddHeader>&amp;L書式Ｃ－3&amp;R＊受付番号　　</oddHead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39"/>
  <sheetViews>
    <sheetView topLeftCell="A7" zoomScale="91" zoomScaleNormal="100" zoomScaleSheetLayoutView="70" workbookViewId="0">
      <selection activeCell="A38" sqref="A38:XFD39"/>
    </sheetView>
  </sheetViews>
  <sheetFormatPr baseColWidth="10" defaultColWidth="8.6640625" defaultRowHeight="14"/>
  <cols>
    <col min="1" max="1" width="3.33203125" customWidth="1"/>
    <col min="2" max="2" width="28.6640625" customWidth="1"/>
    <col min="3" max="3" width="16.5" bestFit="1" customWidth="1"/>
    <col min="4" max="4" width="19.6640625" customWidth="1"/>
    <col min="5" max="6" width="5.5" style="1" bestFit="1" customWidth="1"/>
    <col min="7" max="7" width="5.5" style="1" customWidth="1"/>
    <col min="8" max="10" width="6.33203125" style="1" customWidth="1"/>
    <col min="11" max="11" width="13" style="1" customWidth="1"/>
    <col min="12" max="12" width="8" style="1" customWidth="1"/>
    <col min="13" max="13" width="25" customWidth="1"/>
    <col min="15" max="22" width="8.6640625" style="134"/>
    <col min="23" max="23" width="12.83203125" style="134" customWidth="1"/>
    <col min="24" max="24" width="8.6640625" style="134"/>
  </cols>
  <sheetData>
    <row r="1" spans="1:23" ht="22">
      <c r="A1" s="228" t="s">
        <v>499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23" ht="15" thickBot="1">
      <c r="A2" t="s">
        <v>233</v>
      </c>
      <c r="N2" s="37"/>
    </row>
    <row r="3" spans="1:23" ht="44.75" customHeight="1" thickTop="1" thickBot="1">
      <c r="A3" s="230" t="s">
        <v>397</v>
      </c>
      <c r="B3" s="231"/>
      <c r="C3" s="232"/>
      <c r="D3" t="s">
        <v>2</v>
      </c>
      <c r="H3"/>
      <c r="I3"/>
      <c r="J3"/>
      <c r="K3" s="246" t="s">
        <v>402</v>
      </c>
      <c r="L3" s="247"/>
      <c r="M3" s="248"/>
    </row>
    <row r="4" spans="1:23" ht="22.25" customHeight="1" thickTop="1">
      <c r="A4" s="37"/>
      <c r="B4" s="37"/>
      <c r="C4" s="37"/>
      <c r="H4"/>
      <c r="I4"/>
      <c r="J4"/>
      <c r="M4" s="1"/>
    </row>
    <row r="5" spans="1:23" ht="17">
      <c r="B5" s="256" t="s">
        <v>348</v>
      </c>
      <c r="C5" s="256"/>
      <c r="D5" s="256"/>
      <c r="E5" s="256"/>
      <c r="F5" s="256"/>
      <c r="M5" s="37"/>
    </row>
    <row r="6" spans="1:23" ht="14" customHeight="1">
      <c r="A6" s="255" t="s">
        <v>4</v>
      </c>
      <c r="B6" s="255"/>
      <c r="C6" s="255" t="s">
        <v>5</v>
      </c>
      <c r="D6" s="255" t="s">
        <v>6</v>
      </c>
      <c r="E6" s="255" t="s">
        <v>7</v>
      </c>
      <c r="F6" s="255"/>
      <c r="G6" s="255"/>
      <c r="H6" s="263" t="s">
        <v>8</v>
      </c>
      <c r="I6" s="263"/>
      <c r="J6" s="263"/>
      <c r="K6" s="263"/>
      <c r="L6" s="264" t="s">
        <v>234</v>
      </c>
      <c r="M6" s="261" t="s">
        <v>10</v>
      </c>
      <c r="O6" s="227" t="s">
        <v>11</v>
      </c>
      <c r="P6" s="227"/>
      <c r="Q6" s="227"/>
      <c r="S6" s="227" t="s">
        <v>363</v>
      </c>
      <c r="T6" s="227"/>
      <c r="U6" s="227"/>
      <c r="V6" s="227"/>
      <c r="W6" s="227"/>
    </row>
    <row r="7" spans="1:23" ht="15" thickBot="1">
      <c r="A7" s="261"/>
      <c r="B7" s="261"/>
      <c r="C7" s="261"/>
      <c r="D7" s="261"/>
      <c r="E7" s="40" t="s">
        <v>12</v>
      </c>
      <c r="F7" s="40" t="s">
        <v>13</v>
      </c>
      <c r="G7" s="62" t="s">
        <v>14</v>
      </c>
      <c r="H7" s="49" t="s">
        <v>15</v>
      </c>
      <c r="I7" s="49" t="s">
        <v>16</v>
      </c>
      <c r="J7" s="49" t="s">
        <v>17</v>
      </c>
      <c r="K7" s="49" t="s">
        <v>235</v>
      </c>
      <c r="L7" s="265"/>
      <c r="M7" s="262"/>
      <c r="O7" s="135" t="s">
        <v>12</v>
      </c>
      <c r="P7" s="135" t="s">
        <v>13</v>
      </c>
      <c r="Q7" s="135" t="s">
        <v>14</v>
      </c>
      <c r="S7" s="135" t="s">
        <v>257</v>
      </c>
      <c r="T7" s="135" t="s">
        <v>15</v>
      </c>
      <c r="U7" s="135" t="s">
        <v>16</v>
      </c>
      <c r="V7" s="135" t="s">
        <v>17</v>
      </c>
      <c r="W7" s="135" t="s">
        <v>362</v>
      </c>
    </row>
    <row r="8" spans="1:23" ht="15" thickTop="1">
      <c r="A8" s="72" t="s">
        <v>18</v>
      </c>
      <c r="B8" s="75"/>
      <c r="C8" s="76"/>
      <c r="D8" s="75"/>
      <c r="E8" s="70"/>
      <c r="F8" s="64"/>
      <c r="G8" s="64"/>
      <c r="H8" s="64" t="s">
        <v>22</v>
      </c>
      <c r="I8" s="64" t="s">
        <v>18</v>
      </c>
      <c r="J8" s="64" t="s">
        <v>18</v>
      </c>
      <c r="K8" s="64" t="s">
        <v>18</v>
      </c>
      <c r="L8" s="64" t="s">
        <v>18</v>
      </c>
      <c r="M8" s="65"/>
      <c r="O8" s="136" t="str" cm="1">
        <f t="array" ref="O8">IF($A8="□"," ",IF($A8="☑",E8,ERROR))</f>
        <v xml:space="preserve"> </v>
      </c>
      <c r="P8" s="136" t="str" cm="1">
        <f t="array" ref="P8">IF($A8="□"," ",IF($A8="☑",F8,ERROR))</f>
        <v xml:space="preserve"> </v>
      </c>
      <c r="Q8" s="136" t="str" cm="1">
        <f t="array" ref="Q8">IF($A8="□"," ",IF($A8="☑",G8,ERROR))</f>
        <v xml:space="preserve"> </v>
      </c>
      <c r="S8" s="136">
        <f>IF(AND(A8="☑",$L8="☑"),1,0)</f>
        <v>0</v>
      </c>
      <c r="T8" s="136">
        <f>IF(AND(H8="☑",$L8="☑"),1,0)</f>
        <v>0</v>
      </c>
      <c r="U8" s="136">
        <f>IF(AND(I8="☑",$L8="☑"),1,0)</f>
        <v>0</v>
      </c>
      <c r="V8" s="136">
        <f>IF(AND(J8="☑",$L8="☑"),1,0)</f>
        <v>0</v>
      </c>
      <c r="W8" s="136">
        <f>IF(AND(K8="☑",$L8="☑"),1,0)</f>
        <v>0</v>
      </c>
    </row>
    <row r="9" spans="1:23">
      <c r="A9" s="73" t="s">
        <v>18</v>
      </c>
      <c r="B9" s="2"/>
      <c r="C9" s="4"/>
      <c r="D9" s="2"/>
      <c r="E9" s="46"/>
      <c r="F9" s="38"/>
      <c r="G9" s="38"/>
      <c r="H9" s="38" t="s">
        <v>18</v>
      </c>
      <c r="I9" s="38" t="s">
        <v>18</v>
      </c>
      <c r="J9" s="38" t="s">
        <v>18</v>
      </c>
      <c r="K9" s="38" t="s">
        <v>18</v>
      </c>
      <c r="L9" s="38" t="s">
        <v>18</v>
      </c>
      <c r="M9" s="66"/>
      <c r="O9" s="136" t="str" cm="1">
        <f t="array" ref="O9">IF($A9="□"," ",IF($A9="☑",E9,ERROR))</f>
        <v xml:space="preserve"> </v>
      </c>
      <c r="P9" s="136" t="str" cm="1">
        <f t="array" ref="P9">IF($A9="□"," ",IF($A9="☑",F9,ERROR))</f>
        <v xml:space="preserve"> </v>
      </c>
      <c r="Q9" s="136" t="str" cm="1">
        <f t="array" ref="Q9">IF($A9="□"," ",IF($A9="☑",G9,ERROR))</f>
        <v xml:space="preserve"> </v>
      </c>
      <c r="S9" s="136">
        <f t="shared" ref="S9:S36" si="0">IF(AND(A9="☑",$L9="☑"),1,0)</f>
        <v>0</v>
      </c>
      <c r="T9" s="136">
        <f t="shared" ref="T9:T36" si="1">IF(AND(H9="☑",$L9="☑"),1,0)</f>
        <v>0</v>
      </c>
      <c r="U9" s="136">
        <f t="shared" ref="U9:U36" si="2">IF(AND(I9="☑",$L9="☑"),1,0)</f>
        <v>0</v>
      </c>
      <c r="V9" s="136">
        <f t="shared" ref="V9:V36" si="3">IF(AND(J9="☑",$L9="☑"),1,0)</f>
        <v>0</v>
      </c>
      <c r="W9" s="136">
        <f t="shared" ref="W9:W36" si="4">IF(AND(K9="☑",$L9="☑"),1,0)</f>
        <v>0</v>
      </c>
    </row>
    <row r="10" spans="1:23">
      <c r="A10" s="73" t="s">
        <v>18</v>
      </c>
      <c r="B10" s="2"/>
      <c r="C10" s="11"/>
      <c r="D10" s="9"/>
      <c r="E10" s="71"/>
      <c r="F10" s="10"/>
      <c r="G10" s="38"/>
      <c r="H10" s="38" t="s">
        <v>18</v>
      </c>
      <c r="I10" s="38" t="s">
        <v>18</v>
      </c>
      <c r="J10" s="38" t="s">
        <v>18</v>
      </c>
      <c r="K10" s="38" t="s">
        <v>18</v>
      </c>
      <c r="L10" s="38" t="s">
        <v>18</v>
      </c>
      <c r="M10" s="66"/>
      <c r="O10" s="136" t="str" cm="1">
        <f t="array" ref="O10">IF($A10="□"," ",IF($A10="☑",E10,ERROR))</f>
        <v xml:space="preserve"> </v>
      </c>
      <c r="P10" s="136" t="str" cm="1">
        <f t="array" ref="P10">IF($A10="□"," ",IF($A10="☑",F10,ERROR))</f>
        <v xml:space="preserve"> </v>
      </c>
      <c r="Q10" s="136" t="str" cm="1">
        <f t="array" ref="Q10">IF($A10="□"," ",IF($A10="☑",G10,ERROR))</f>
        <v xml:space="preserve"> </v>
      </c>
      <c r="S10" s="136">
        <f t="shared" si="0"/>
        <v>0</v>
      </c>
      <c r="T10" s="136">
        <f t="shared" si="1"/>
        <v>0</v>
      </c>
      <c r="U10" s="136">
        <f t="shared" si="2"/>
        <v>0</v>
      </c>
      <c r="V10" s="136">
        <f t="shared" si="3"/>
        <v>0</v>
      </c>
      <c r="W10" s="136">
        <f t="shared" si="4"/>
        <v>0</v>
      </c>
    </row>
    <row r="11" spans="1:23">
      <c r="A11" s="73" t="s">
        <v>18</v>
      </c>
      <c r="B11" s="2"/>
      <c r="C11" s="8"/>
      <c r="D11" s="9"/>
      <c r="E11" s="71"/>
      <c r="F11" s="10"/>
      <c r="G11" s="38"/>
      <c r="H11" s="38" t="s">
        <v>18</v>
      </c>
      <c r="I11" s="38" t="s">
        <v>18</v>
      </c>
      <c r="J11" s="38" t="s">
        <v>18</v>
      </c>
      <c r="K11" s="38" t="s">
        <v>18</v>
      </c>
      <c r="L11" s="38" t="s">
        <v>18</v>
      </c>
      <c r="M11" s="66"/>
      <c r="O11" s="136" t="str" cm="1">
        <f t="array" ref="O11">IF($A11="□"," ",IF($A11="☑",E11,ERROR))</f>
        <v xml:space="preserve"> </v>
      </c>
      <c r="P11" s="136" t="str" cm="1">
        <f t="array" ref="P11">IF($A11="□"," ",IF($A11="☑",F11,ERROR))</f>
        <v xml:space="preserve"> </v>
      </c>
      <c r="Q11" s="136" t="str" cm="1">
        <f t="array" ref="Q11">IF($A11="□"," ",IF($A11="☑",G11,ERROR))</f>
        <v xml:space="preserve"> </v>
      </c>
      <c r="S11" s="136">
        <f t="shared" si="0"/>
        <v>0</v>
      </c>
      <c r="T11" s="136">
        <f t="shared" si="1"/>
        <v>0</v>
      </c>
      <c r="U11" s="136">
        <f t="shared" si="2"/>
        <v>0</v>
      </c>
      <c r="V11" s="136">
        <f t="shared" si="3"/>
        <v>0</v>
      </c>
      <c r="W11" s="136">
        <f t="shared" si="4"/>
        <v>0</v>
      </c>
    </row>
    <row r="12" spans="1:23">
      <c r="A12" s="73" t="s">
        <v>18</v>
      </c>
      <c r="B12" s="2"/>
      <c r="C12" s="8"/>
      <c r="D12" s="9"/>
      <c r="E12" s="71"/>
      <c r="F12" s="10"/>
      <c r="G12" s="38"/>
      <c r="H12" s="38" t="s">
        <v>18</v>
      </c>
      <c r="I12" s="38" t="s">
        <v>18</v>
      </c>
      <c r="J12" s="38" t="s">
        <v>18</v>
      </c>
      <c r="K12" s="38" t="s">
        <v>18</v>
      </c>
      <c r="L12" s="38" t="s">
        <v>18</v>
      </c>
      <c r="M12" s="66"/>
      <c r="O12" s="136" t="str" cm="1">
        <f t="array" ref="O12">IF($A12="□"," ",IF($A12="☑",E12,ERROR))</f>
        <v xml:space="preserve"> </v>
      </c>
      <c r="P12" s="136" t="str" cm="1">
        <f t="array" ref="P12">IF($A12="□"," ",IF($A12="☑",F12,ERROR))</f>
        <v xml:space="preserve"> </v>
      </c>
      <c r="Q12" s="136" t="str" cm="1">
        <f t="array" ref="Q12">IF($A12="□"," ",IF($A12="☑",G12,ERROR))</f>
        <v xml:space="preserve"> </v>
      </c>
      <c r="S12" s="136">
        <f t="shared" si="0"/>
        <v>0</v>
      </c>
      <c r="T12" s="136">
        <f t="shared" si="1"/>
        <v>0</v>
      </c>
      <c r="U12" s="136">
        <f t="shared" si="2"/>
        <v>0</v>
      </c>
      <c r="V12" s="136">
        <f t="shared" si="3"/>
        <v>0</v>
      </c>
      <c r="W12" s="136">
        <f t="shared" si="4"/>
        <v>0</v>
      </c>
    </row>
    <row r="13" spans="1:23">
      <c r="A13" s="73" t="s">
        <v>18</v>
      </c>
      <c r="B13" s="2"/>
      <c r="C13" s="8"/>
      <c r="D13" s="9"/>
      <c r="E13" s="71"/>
      <c r="F13" s="10"/>
      <c r="G13" s="38"/>
      <c r="H13" s="38" t="s">
        <v>18</v>
      </c>
      <c r="I13" s="38" t="s">
        <v>18</v>
      </c>
      <c r="J13" s="38" t="s">
        <v>18</v>
      </c>
      <c r="K13" s="38" t="s">
        <v>18</v>
      </c>
      <c r="L13" s="38" t="s">
        <v>18</v>
      </c>
      <c r="M13" s="66"/>
      <c r="O13" s="136" t="str" cm="1">
        <f t="array" ref="O13">IF($A13="□"," ",IF($A13="☑",E13,ERROR))</f>
        <v xml:space="preserve"> </v>
      </c>
      <c r="P13" s="136" t="str" cm="1">
        <f t="array" ref="P13">IF($A13="□"," ",IF($A13="☑",F13,ERROR))</f>
        <v xml:space="preserve"> </v>
      </c>
      <c r="Q13" s="136" t="str" cm="1">
        <f t="array" ref="Q13">IF($A13="□"," ",IF($A13="☑",G13,ERROR))</f>
        <v xml:space="preserve"> </v>
      </c>
      <c r="S13" s="136">
        <f t="shared" si="0"/>
        <v>0</v>
      </c>
      <c r="T13" s="136">
        <f t="shared" si="1"/>
        <v>0</v>
      </c>
      <c r="U13" s="136">
        <f t="shared" si="2"/>
        <v>0</v>
      </c>
      <c r="V13" s="136">
        <f t="shared" si="3"/>
        <v>0</v>
      </c>
      <c r="W13" s="136">
        <f t="shared" si="4"/>
        <v>0</v>
      </c>
    </row>
    <row r="14" spans="1:23">
      <c r="A14" s="73" t="s">
        <v>18</v>
      </c>
      <c r="B14" s="2"/>
      <c r="C14" s="19"/>
      <c r="D14" s="38"/>
      <c r="E14" s="46"/>
      <c r="F14" s="38"/>
      <c r="G14" s="38"/>
      <c r="H14" s="38" t="s">
        <v>18</v>
      </c>
      <c r="I14" s="38" t="s">
        <v>18</v>
      </c>
      <c r="J14" s="38" t="s">
        <v>18</v>
      </c>
      <c r="K14" s="38" t="s">
        <v>18</v>
      </c>
      <c r="L14" s="38" t="s">
        <v>18</v>
      </c>
      <c r="M14" s="66"/>
      <c r="O14" s="136" t="str" cm="1">
        <f t="array" ref="O14">IF($A14="□"," ",IF($A14="☑",E14,ERROR))</f>
        <v xml:space="preserve"> </v>
      </c>
      <c r="P14" s="136" t="str" cm="1">
        <f t="array" ref="P14">IF($A14="□"," ",IF($A14="☑",F14,ERROR))</f>
        <v xml:space="preserve"> </v>
      </c>
      <c r="Q14" s="136" t="str" cm="1">
        <f t="array" ref="Q14">IF($A14="□"," ",IF($A14="☑",G14,ERROR))</f>
        <v xml:space="preserve"> </v>
      </c>
      <c r="S14" s="136">
        <f t="shared" si="0"/>
        <v>0</v>
      </c>
      <c r="T14" s="136">
        <f t="shared" si="1"/>
        <v>0</v>
      </c>
      <c r="U14" s="136">
        <f t="shared" si="2"/>
        <v>0</v>
      </c>
      <c r="V14" s="136">
        <f t="shared" si="3"/>
        <v>0</v>
      </c>
      <c r="W14" s="136">
        <f t="shared" si="4"/>
        <v>0</v>
      </c>
    </row>
    <row r="15" spans="1:23">
      <c r="A15" s="73" t="s">
        <v>18</v>
      </c>
      <c r="B15" s="2"/>
      <c r="C15" s="4"/>
      <c r="D15" s="2"/>
      <c r="E15" s="46"/>
      <c r="F15" s="38"/>
      <c r="G15" s="38"/>
      <c r="H15" s="38" t="s">
        <v>18</v>
      </c>
      <c r="I15" s="38" t="s">
        <v>18</v>
      </c>
      <c r="J15" s="38" t="s">
        <v>18</v>
      </c>
      <c r="K15" s="38" t="s">
        <v>18</v>
      </c>
      <c r="L15" s="38" t="s">
        <v>18</v>
      </c>
      <c r="M15" s="66"/>
      <c r="O15" s="136" t="str" cm="1">
        <f t="array" ref="O15">IF($A15="□"," ",IF($A15="☑",E15,ERROR))</f>
        <v xml:space="preserve"> </v>
      </c>
      <c r="P15" s="136" t="str" cm="1">
        <f t="array" ref="P15">IF($A15="□"," ",IF($A15="☑",F15,ERROR))</f>
        <v xml:space="preserve"> </v>
      </c>
      <c r="Q15" s="136" t="str" cm="1">
        <f t="array" ref="Q15">IF($A15="□"," ",IF($A15="☑",G15,ERROR))</f>
        <v xml:space="preserve"> </v>
      </c>
      <c r="S15" s="136">
        <f t="shared" si="0"/>
        <v>0</v>
      </c>
      <c r="T15" s="136">
        <f t="shared" si="1"/>
        <v>0</v>
      </c>
      <c r="U15" s="136">
        <f t="shared" si="2"/>
        <v>0</v>
      </c>
      <c r="V15" s="136">
        <f t="shared" si="3"/>
        <v>0</v>
      </c>
      <c r="W15" s="136">
        <f t="shared" si="4"/>
        <v>0</v>
      </c>
    </row>
    <row r="16" spans="1:23">
      <c r="A16" s="73" t="s">
        <v>18</v>
      </c>
      <c r="B16" s="2"/>
      <c r="C16" s="4"/>
      <c r="D16" s="2"/>
      <c r="E16" s="46"/>
      <c r="F16" s="38"/>
      <c r="G16" s="38"/>
      <c r="H16" s="38" t="s">
        <v>18</v>
      </c>
      <c r="I16" s="38" t="s">
        <v>18</v>
      </c>
      <c r="J16" s="38" t="s">
        <v>18</v>
      </c>
      <c r="K16" s="38" t="s">
        <v>18</v>
      </c>
      <c r="L16" s="38" t="s">
        <v>18</v>
      </c>
      <c r="M16" s="66"/>
      <c r="O16" s="136" t="str" cm="1">
        <f t="array" ref="O16">IF($A16="□"," ",IF($A16="☑",E16,ERROR))</f>
        <v xml:space="preserve"> </v>
      </c>
      <c r="P16" s="136" t="str" cm="1">
        <f t="array" ref="P16">IF($A16="□"," ",IF($A16="☑",F16,ERROR))</f>
        <v xml:space="preserve"> </v>
      </c>
      <c r="Q16" s="136" t="str" cm="1">
        <f t="array" ref="Q16">IF($A16="□"," ",IF($A16="☑",G16,ERROR))</f>
        <v xml:space="preserve"> </v>
      </c>
      <c r="S16" s="136">
        <f t="shared" si="0"/>
        <v>0</v>
      </c>
      <c r="T16" s="136">
        <f t="shared" si="1"/>
        <v>0</v>
      </c>
      <c r="U16" s="136">
        <f t="shared" si="2"/>
        <v>0</v>
      </c>
      <c r="V16" s="136">
        <f t="shared" si="3"/>
        <v>0</v>
      </c>
      <c r="W16" s="136">
        <f t="shared" si="4"/>
        <v>0</v>
      </c>
    </row>
    <row r="17" spans="1:23">
      <c r="A17" s="73" t="s">
        <v>18</v>
      </c>
      <c r="B17" s="2"/>
      <c r="C17" s="4"/>
      <c r="D17" s="2"/>
      <c r="E17" s="46"/>
      <c r="F17" s="38"/>
      <c r="G17" s="38"/>
      <c r="H17" s="38" t="s">
        <v>18</v>
      </c>
      <c r="I17" s="38" t="s">
        <v>18</v>
      </c>
      <c r="J17" s="38" t="s">
        <v>18</v>
      </c>
      <c r="K17" s="38" t="s">
        <v>18</v>
      </c>
      <c r="L17" s="38" t="s">
        <v>18</v>
      </c>
      <c r="M17" s="66"/>
      <c r="O17" s="136" t="str" cm="1">
        <f t="array" ref="O17">IF($A17="□"," ",IF($A17="☑",E17,ERROR))</f>
        <v xml:space="preserve"> </v>
      </c>
      <c r="P17" s="136" t="str" cm="1">
        <f t="array" ref="P17">IF($A17="□"," ",IF($A17="☑",F17,ERROR))</f>
        <v xml:space="preserve"> </v>
      </c>
      <c r="Q17" s="136" t="str" cm="1">
        <f t="array" ref="Q17">IF($A17="□"," ",IF($A17="☑",G17,ERROR))</f>
        <v xml:space="preserve"> </v>
      </c>
      <c r="S17" s="136">
        <f t="shared" si="0"/>
        <v>0</v>
      </c>
      <c r="T17" s="136">
        <f t="shared" si="1"/>
        <v>0</v>
      </c>
      <c r="U17" s="136">
        <f t="shared" si="2"/>
        <v>0</v>
      </c>
      <c r="V17" s="136">
        <f t="shared" si="3"/>
        <v>0</v>
      </c>
      <c r="W17" s="136">
        <f t="shared" si="4"/>
        <v>0</v>
      </c>
    </row>
    <row r="18" spans="1:23">
      <c r="A18" s="73" t="s">
        <v>18</v>
      </c>
      <c r="B18" s="2"/>
      <c r="C18" s="4"/>
      <c r="D18" s="2"/>
      <c r="E18" s="46"/>
      <c r="F18" s="38"/>
      <c r="G18" s="38"/>
      <c r="H18" s="38" t="s">
        <v>18</v>
      </c>
      <c r="I18" s="38" t="s">
        <v>18</v>
      </c>
      <c r="J18" s="38" t="s">
        <v>18</v>
      </c>
      <c r="K18" s="38" t="s">
        <v>18</v>
      </c>
      <c r="L18" s="38" t="s">
        <v>18</v>
      </c>
      <c r="M18" s="66"/>
      <c r="O18" s="136" t="str" cm="1">
        <f t="array" ref="O18">IF($A18="□"," ",IF($A18="☑",E18,ERROR))</f>
        <v xml:space="preserve"> </v>
      </c>
      <c r="P18" s="136" t="str" cm="1">
        <f t="array" ref="P18">IF($A18="□"," ",IF($A18="☑",F18,ERROR))</f>
        <v xml:space="preserve"> </v>
      </c>
      <c r="Q18" s="136" t="str" cm="1">
        <f t="array" ref="Q18">IF($A18="□"," ",IF($A18="☑",G18,ERROR))</f>
        <v xml:space="preserve"> </v>
      </c>
      <c r="S18" s="136">
        <f t="shared" si="0"/>
        <v>0</v>
      </c>
      <c r="T18" s="136">
        <f t="shared" si="1"/>
        <v>0</v>
      </c>
      <c r="U18" s="136">
        <f t="shared" si="2"/>
        <v>0</v>
      </c>
      <c r="V18" s="136">
        <f t="shared" si="3"/>
        <v>0</v>
      </c>
      <c r="W18" s="136">
        <f t="shared" si="4"/>
        <v>0</v>
      </c>
    </row>
    <row r="19" spans="1:23">
      <c r="A19" s="73" t="s">
        <v>18</v>
      </c>
      <c r="B19" s="2"/>
      <c r="C19" s="4"/>
      <c r="D19" s="2"/>
      <c r="E19" s="46"/>
      <c r="F19" s="38"/>
      <c r="G19" s="38"/>
      <c r="H19" s="38" t="s">
        <v>18</v>
      </c>
      <c r="I19" s="38" t="s">
        <v>18</v>
      </c>
      <c r="J19" s="38" t="s">
        <v>18</v>
      </c>
      <c r="K19" s="38" t="s">
        <v>18</v>
      </c>
      <c r="L19" s="38" t="s">
        <v>18</v>
      </c>
      <c r="M19" s="66"/>
      <c r="O19" s="136" t="str" cm="1">
        <f t="array" ref="O19">IF($A19="□"," ",IF($A19="☑",E19,ERROR))</f>
        <v xml:space="preserve"> </v>
      </c>
      <c r="P19" s="136" t="str" cm="1">
        <f t="array" ref="P19">IF($A19="□"," ",IF($A19="☑",F19,ERROR))</f>
        <v xml:space="preserve"> </v>
      </c>
      <c r="Q19" s="136" t="str" cm="1">
        <f t="array" ref="Q19">IF($A19="□"," ",IF($A19="☑",G19,ERROR))</f>
        <v xml:space="preserve"> </v>
      </c>
      <c r="S19" s="136">
        <f t="shared" si="0"/>
        <v>0</v>
      </c>
      <c r="T19" s="136">
        <f t="shared" si="1"/>
        <v>0</v>
      </c>
      <c r="U19" s="136">
        <f t="shared" si="2"/>
        <v>0</v>
      </c>
      <c r="V19" s="136">
        <f t="shared" si="3"/>
        <v>0</v>
      </c>
      <c r="W19" s="136">
        <f t="shared" si="4"/>
        <v>0</v>
      </c>
    </row>
    <row r="20" spans="1:23">
      <c r="A20" s="73" t="s">
        <v>18</v>
      </c>
      <c r="B20" s="2"/>
      <c r="C20" s="4"/>
      <c r="D20" s="2"/>
      <c r="E20" s="46"/>
      <c r="F20" s="38"/>
      <c r="G20" s="38"/>
      <c r="H20" s="38" t="s">
        <v>18</v>
      </c>
      <c r="I20" s="38" t="s">
        <v>18</v>
      </c>
      <c r="J20" s="38" t="s">
        <v>18</v>
      </c>
      <c r="K20" s="38" t="s">
        <v>18</v>
      </c>
      <c r="L20" s="38" t="s">
        <v>18</v>
      </c>
      <c r="M20" s="66"/>
      <c r="O20" s="136" t="str" cm="1">
        <f t="array" ref="O20">IF($A20="□"," ",IF($A20="☑",E20,ERROR))</f>
        <v xml:space="preserve"> </v>
      </c>
      <c r="P20" s="136" t="str" cm="1">
        <f t="array" ref="P20">IF($A20="□"," ",IF($A20="☑",F20,ERROR))</f>
        <v xml:space="preserve"> </v>
      </c>
      <c r="Q20" s="136" t="str" cm="1">
        <f t="array" ref="Q20">IF($A20="□"," ",IF($A20="☑",G20,ERROR))</f>
        <v xml:space="preserve"> </v>
      </c>
      <c r="S20" s="136">
        <f t="shared" si="0"/>
        <v>0</v>
      </c>
      <c r="T20" s="136">
        <f t="shared" si="1"/>
        <v>0</v>
      </c>
      <c r="U20" s="136">
        <f t="shared" si="2"/>
        <v>0</v>
      </c>
      <c r="V20" s="136">
        <f t="shared" si="3"/>
        <v>0</v>
      </c>
      <c r="W20" s="136">
        <f t="shared" si="4"/>
        <v>0</v>
      </c>
    </row>
    <row r="21" spans="1:23">
      <c r="A21" s="73" t="s">
        <v>18</v>
      </c>
      <c r="B21" s="2"/>
      <c r="C21" s="4"/>
      <c r="D21" s="2"/>
      <c r="E21" s="46"/>
      <c r="F21" s="38"/>
      <c r="G21" s="38"/>
      <c r="H21" s="38" t="s">
        <v>18</v>
      </c>
      <c r="I21" s="38" t="s">
        <v>18</v>
      </c>
      <c r="J21" s="38" t="s">
        <v>18</v>
      </c>
      <c r="K21" s="38" t="s">
        <v>18</v>
      </c>
      <c r="L21" s="38" t="s">
        <v>18</v>
      </c>
      <c r="M21" s="66"/>
      <c r="O21" s="136" t="str" cm="1">
        <f t="array" ref="O21">IF($A21="□"," ",IF($A21="☑",E21,ERROR))</f>
        <v xml:space="preserve"> </v>
      </c>
      <c r="P21" s="136" t="str" cm="1">
        <f t="array" ref="P21">IF($A21="□"," ",IF($A21="☑",F21,ERROR))</f>
        <v xml:space="preserve"> </v>
      </c>
      <c r="Q21" s="136" t="str" cm="1">
        <f t="array" ref="Q21">IF($A21="□"," ",IF($A21="☑",G21,ERROR))</f>
        <v xml:space="preserve"> </v>
      </c>
      <c r="S21" s="136">
        <f t="shared" si="0"/>
        <v>0</v>
      </c>
      <c r="T21" s="136">
        <f t="shared" si="1"/>
        <v>0</v>
      </c>
      <c r="U21" s="136">
        <f t="shared" si="2"/>
        <v>0</v>
      </c>
      <c r="V21" s="136">
        <f t="shared" si="3"/>
        <v>0</v>
      </c>
      <c r="W21" s="136">
        <f t="shared" si="4"/>
        <v>0</v>
      </c>
    </row>
    <row r="22" spans="1:23">
      <c r="A22" s="73" t="s">
        <v>18</v>
      </c>
      <c r="B22" s="2"/>
      <c r="C22" s="4"/>
      <c r="D22" s="2"/>
      <c r="E22" s="46"/>
      <c r="F22" s="38"/>
      <c r="G22" s="38"/>
      <c r="H22" s="38" t="s">
        <v>18</v>
      </c>
      <c r="I22" s="38" t="s">
        <v>18</v>
      </c>
      <c r="J22" s="38" t="s">
        <v>18</v>
      </c>
      <c r="K22" s="38" t="s">
        <v>18</v>
      </c>
      <c r="L22" s="38" t="s">
        <v>18</v>
      </c>
      <c r="M22" s="66"/>
      <c r="O22" s="136" t="str" cm="1">
        <f t="array" ref="O22">IF($A22="□"," ",IF($A22="☑",E22,ERROR))</f>
        <v xml:space="preserve"> </v>
      </c>
      <c r="P22" s="136" t="str" cm="1">
        <f t="array" ref="P22">IF($A22="□"," ",IF($A22="☑",F22,ERROR))</f>
        <v xml:space="preserve"> </v>
      </c>
      <c r="Q22" s="136" t="str" cm="1">
        <f t="array" ref="Q22">IF($A22="□"," ",IF($A22="☑",G22,ERROR))</f>
        <v xml:space="preserve"> </v>
      </c>
      <c r="S22" s="136">
        <f t="shared" si="0"/>
        <v>0</v>
      </c>
      <c r="T22" s="136">
        <f t="shared" si="1"/>
        <v>0</v>
      </c>
      <c r="U22" s="136">
        <f t="shared" si="2"/>
        <v>0</v>
      </c>
      <c r="V22" s="136">
        <f t="shared" si="3"/>
        <v>0</v>
      </c>
      <c r="W22" s="136">
        <f t="shared" si="4"/>
        <v>0</v>
      </c>
    </row>
    <row r="23" spans="1:23">
      <c r="A23" s="73" t="s">
        <v>18</v>
      </c>
      <c r="B23" s="2"/>
      <c r="C23" s="4"/>
      <c r="D23" s="2"/>
      <c r="E23" s="46"/>
      <c r="F23" s="38"/>
      <c r="G23" s="38"/>
      <c r="H23" s="38" t="s">
        <v>18</v>
      </c>
      <c r="I23" s="38" t="s">
        <v>18</v>
      </c>
      <c r="J23" s="38" t="s">
        <v>18</v>
      </c>
      <c r="K23" s="38" t="s">
        <v>18</v>
      </c>
      <c r="L23" s="38" t="s">
        <v>18</v>
      </c>
      <c r="M23" s="66"/>
      <c r="O23" s="136" t="str" cm="1">
        <f t="array" ref="O23">IF($A23="□"," ",IF($A23="☑",E23,ERROR))</f>
        <v xml:space="preserve"> </v>
      </c>
      <c r="P23" s="136" t="str" cm="1">
        <f t="array" ref="P23">IF($A23="□"," ",IF($A23="☑",F23,ERROR))</f>
        <v xml:space="preserve"> </v>
      </c>
      <c r="Q23" s="136" t="str" cm="1">
        <f t="array" ref="Q23">IF($A23="□"," ",IF($A23="☑",G23,ERROR))</f>
        <v xml:space="preserve"> </v>
      </c>
      <c r="S23" s="136">
        <f t="shared" si="0"/>
        <v>0</v>
      </c>
      <c r="T23" s="136">
        <f t="shared" si="1"/>
        <v>0</v>
      </c>
      <c r="U23" s="136">
        <f t="shared" si="2"/>
        <v>0</v>
      </c>
      <c r="V23" s="136">
        <f t="shared" si="3"/>
        <v>0</v>
      </c>
      <c r="W23" s="136">
        <f t="shared" si="4"/>
        <v>0</v>
      </c>
    </row>
    <row r="24" spans="1:23">
      <c r="A24" s="73" t="s">
        <v>18</v>
      </c>
      <c r="B24" s="2"/>
      <c r="C24" s="4"/>
      <c r="D24" s="2"/>
      <c r="E24" s="46"/>
      <c r="F24" s="38"/>
      <c r="G24" s="38"/>
      <c r="H24" s="38" t="s">
        <v>18</v>
      </c>
      <c r="I24" s="38" t="s">
        <v>18</v>
      </c>
      <c r="J24" s="38" t="s">
        <v>18</v>
      </c>
      <c r="K24" s="38" t="s">
        <v>18</v>
      </c>
      <c r="L24" s="38" t="s">
        <v>18</v>
      </c>
      <c r="M24" s="66"/>
      <c r="O24" s="136" t="str" cm="1">
        <f t="array" ref="O24">IF($A24="□"," ",IF($A24="☑",E24,ERROR))</f>
        <v xml:space="preserve"> </v>
      </c>
      <c r="P24" s="136" t="str" cm="1">
        <f t="array" ref="P24">IF($A24="□"," ",IF($A24="☑",F24,ERROR))</f>
        <v xml:space="preserve"> </v>
      </c>
      <c r="Q24" s="136" t="str" cm="1">
        <f t="array" ref="Q24">IF($A24="□"," ",IF($A24="☑",G24,ERROR))</f>
        <v xml:space="preserve"> </v>
      </c>
      <c r="S24" s="136">
        <f t="shared" si="0"/>
        <v>0</v>
      </c>
      <c r="T24" s="136">
        <f t="shared" si="1"/>
        <v>0</v>
      </c>
      <c r="U24" s="136">
        <f t="shared" si="2"/>
        <v>0</v>
      </c>
      <c r="V24" s="136">
        <f t="shared" si="3"/>
        <v>0</v>
      </c>
      <c r="W24" s="136">
        <f t="shared" si="4"/>
        <v>0</v>
      </c>
    </row>
    <row r="25" spans="1:23">
      <c r="A25" s="73" t="s">
        <v>18</v>
      </c>
      <c r="B25" s="2"/>
      <c r="C25" s="4"/>
      <c r="D25" s="2"/>
      <c r="E25" s="46"/>
      <c r="F25" s="38"/>
      <c r="G25" s="38"/>
      <c r="H25" s="38" t="s">
        <v>18</v>
      </c>
      <c r="I25" s="38" t="s">
        <v>18</v>
      </c>
      <c r="J25" s="38" t="s">
        <v>18</v>
      </c>
      <c r="K25" s="38" t="s">
        <v>18</v>
      </c>
      <c r="L25" s="38" t="s">
        <v>18</v>
      </c>
      <c r="M25" s="66"/>
      <c r="O25" s="136" t="str" cm="1">
        <f t="array" ref="O25">IF($A25="□"," ",IF($A25="☑",E25,ERROR))</f>
        <v xml:space="preserve"> </v>
      </c>
      <c r="P25" s="136" t="str" cm="1">
        <f t="array" ref="P25">IF($A25="□"," ",IF($A25="☑",F25,ERROR))</f>
        <v xml:space="preserve"> </v>
      </c>
      <c r="Q25" s="136" t="str" cm="1">
        <f t="array" ref="Q25">IF($A25="□"," ",IF($A25="☑",G25,ERROR))</f>
        <v xml:space="preserve"> </v>
      </c>
      <c r="S25" s="136">
        <f t="shared" si="0"/>
        <v>0</v>
      </c>
      <c r="T25" s="136">
        <f t="shared" si="1"/>
        <v>0</v>
      </c>
      <c r="U25" s="136">
        <f t="shared" si="2"/>
        <v>0</v>
      </c>
      <c r="V25" s="136">
        <f t="shared" si="3"/>
        <v>0</v>
      </c>
      <c r="W25" s="136">
        <f t="shared" si="4"/>
        <v>0</v>
      </c>
    </row>
    <row r="26" spans="1:23">
      <c r="A26" s="73" t="s">
        <v>18</v>
      </c>
      <c r="B26" s="2"/>
      <c r="C26" s="4"/>
      <c r="D26" s="2"/>
      <c r="E26" s="46"/>
      <c r="F26" s="38"/>
      <c r="G26" s="38"/>
      <c r="H26" s="38" t="s">
        <v>18</v>
      </c>
      <c r="I26" s="38" t="s">
        <v>18</v>
      </c>
      <c r="J26" s="38" t="s">
        <v>18</v>
      </c>
      <c r="K26" s="38" t="s">
        <v>18</v>
      </c>
      <c r="L26" s="38" t="s">
        <v>18</v>
      </c>
      <c r="M26" s="66"/>
      <c r="O26" s="136" t="str" cm="1">
        <f t="array" ref="O26">IF($A26="□"," ",IF($A26="☑",E26,ERROR))</f>
        <v xml:space="preserve"> </v>
      </c>
      <c r="P26" s="136" t="str" cm="1">
        <f t="array" ref="P26">IF($A26="□"," ",IF($A26="☑",F26,ERROR))</f>
        <v xml:space="preserve"> </v>
      </c>
      <c r="Q26" s="136" t="str" cm="1">
        <f t="array" ref="Q26">IF($A26="□"," ",IF($A26="☑",G26,ERROR))</f>
        <v xml:space="preserve"> </v>
      </c>
      <c r="S26" s="136">
        <f t="shared" si="0"/>
        <v>0</v>
      </c>
      <c r="T26" s="136">
        <f t="shared" si="1"/>
        <v>0</v>
      </c>
      <c r="U26" s="136">
        <f t="shared" si="2"/>
        <v>0</v>
      </c>
      <c r="V26" s="136">
        <f t="shared" si="3"/>
        <v>0</v>
      </c>
      <c r="W26" s="136">
        <f t="shared" si="4"/>
        <v>0</v>
      </c>
    </row>
    <row r="27" spans="1:23">
      <c r="A27" s="73" t="s">
        <v>18</v>
      </c>
      <c r="B27" s="2"/>
      <c r="C27" s="4"/>
      <c r="D27" s="2"/>
      <c r="E27" s="46"/>
      <c r="F27" s="38"/>
      <c r="G27" s="38"/>
      <c r="H27" s="38" t="s">
        <v>18</v>
      </c>
      <c r="I27" s="38" t="s">
        <v>18</v>
      </c>
      <c r="J27" s="38" t="s">
        <v>18</v>
      </c>
      <c r="K27" s="38" t="s">
        <v>18</v>
      </c>
      <c r="L27" s="38" t="s">
        <v>18</v>
      </c>
      <c r="M27" s="66"/>
      <c r="O27" s="136" t="str" cm="1">
        <f t="array" ref="O27">IF($A27="□"," ",IF($A27="☑",E27,ERROR))</f>
        <v xml:space="preserve"> </v>
      </c>
      <c r="P27" s="136" t="str" cm="1">
        <f t="array" ref="P27">IF($A27="□"," ",IF($A27="☑",F27,ERROR))</f>
        <v xml:space="preserve"> </v>
      </c>
      <c r="Q27" s="136" t="str" cm="1">
        <f t="array" ref="Q27">IF($A27="□"," ",IF($A27="☑",G27,ERROR))</f>
        <v xml:space="preserve"> </v>
      </c>
      <c r="S27" s="136">
        <f t="shared" si="0"/>
        <v>0</v>
      </c>
      <c r="T27" s="136">
        <f t="shared" si="1"/>
        <v>0</v>
      </c>
      <c r="U27" s="136">
        <f t="shared" si="2"/>
        <v>0</v>
      </c>
      <c r="V27" s="136">
        <f t="shared" si="3"/>
        <v>0</v>
      </c>
      <c r="W27" s="136">
        <f t="shared" si="4"/>
        <v>0</v>
      </c>
    </row>
    <row r="28" spans="1:23">
      <c r="A28" s="73" t="s">
        <v>18</v>
      </c>
      <c r="B28" s="2"/>
      <c r="C28" s="4"/>
      <c r="D28" s="2"/>
      <c r="E28" s="46"/>
      <c r="F28" s="38"/>
      <c r="G28" s="38"/>
      <c r="H28" s="38" t="s">
        <v>18</v>
      </c>
      <c r="I28" s="38" t="s">
        <v>18</v>
      </c>
      <c r="J28" s="38" t="s">
        <v>18</v>
      </c>
      <c r="K28" s="38" t="s">
        <v>18</v>
      </c>
      <c r="L28" s="38" t="s">
        <v>18</v>
      </c>
      <c r="M28" s="66"/>
      <c r="O28" s="136" t="str" cm="1">
        <f t="array" ref="O28">IF($A28="□"," ",IF($A28="☑",E28,ERROR))</f>
        <v xml:space="preserve"> </v>
      </c>
      <c r="P28" s="136" t="str" cm="1">
        <f t="array" ref="P28">IF($A28="□"," ",IF($A28="☑",F28,ERROR))</f>
        <v xml:space="preserve"> </v>
      </c>
      <c r="Q28" s="136" t="str" cm="1">
        <f t="array" ref="Q28">IF($A28="□"," ",IF($A28="☑",G28,ERROR))</f>
        <v xml:space="preserve"> </v>
      </c>
      <c r="S28" s="136">
        <f t="shared" si="0"/>
        <v>0</v>
      </c>
      <c r="T28" s="136">
        <f t="shared" si="1"/>
        <v>0</v>
      </c>
      <c r="U28" s="136">
        <f t="shared" si="2"/>
        <v>0</v>
      </c>
      <c r="V28" s="136">
        <f t="shared" si="3"/>
        <v>0</v>
      </c>
      <c r="W28" s="136">
        <f t="shared" si="4"/>
        <v>0</v>
      </c>
    </row>
    <row r="29" spans="1:23">
      <c r="A29" s="73" t="s">
        <v>18</v>
      </c>
      <c r="B29" s="2"/>
      <c r="C29" s="4"/>
      <c r="D29" s="2"/>
      <c r="E29" s="46"/>
      <c r="F29" s="38"/>
      <c r="G29" s="38"/>
      <c r="H29" s="38" t="s">
        <v>18</v>
      </c>
      <c r="I29" s="38" t="s">
        <v>18</v>
      </c>
      <c r="J29" s="38" t="s">
        <v>18</v>
      </c>
      <c r="K29" s="38" t="s">
        <v>18</v>
      </c>
      <c r="L29" s="38" t="s">
        <v>18</v>
      </c>
      <c r="M29" s="66"/>
      <c r="O29" s="136" t="str" cm="1">
        <f t="array" ref="O29">IF($A29="□"," ",IF($A29="☑",E29,ERROR))</f>
        <v xml:space="preserve"> </v>
      </c>
      <c r="P29" s="136" t="str" cm="1">
        <f t="array" ref="P29">IF($A29="□"," ",IF($A29="☑",F29,ERROR))</f>
        <v xml:space="preserve"> </v>
      </c>
      <c r="Q29" s="136" t="str" cm="1">
        <f t="array" ref="Q29">IF($A29="□"," ",IF($A29="☑",G29,ERROR))</f>
        <v xml:space="preserve"> </v>
      </c>
      <c r="S29" s="136">
        <f t="shared" si="0"/>
        <v>0</v>
      </c>
      <c r="T29" s="136">
        <f t="shared" si="1"/>
        <v>0</v>
      </c>
      <c r="U29" s="136">
        <f t="shared" si="2"/>
        <v>0</v>
      </c>
      <c r="V29" s="136">
        <f t="shared" si="3"/>
        <v>0</v>
      </c>
      <c r="W29" s="136">
        <f t="shared" si="4"/>
        <v>0</v>
      </c>
    </row>
    <row r="30" spans="1:23">
      <c r="A30" s="73" t="s">
        <v>18</v>
      </c>
      <c r="B30" s="2"/>
      <c r="C30" s="4"/>
      <c r="D30" s="2"/>
      <c r="E30" s="46"/>
      <c r="F30" s="38"/>
      <c r="G30" s="38"/>
      <c r="H30" s="38" t="s">
        <v>18</v>
      </c>
      <c r="I30" s="38" t="s">
        <v>18</v>
      </c>
      <c r="J30" s="38" t="s">
        <v>18</v>
      </c>
      <c r="K30" s="38" t="s">
        <v>18</v>
      </c>
      <c r="L30" s="38" t="s">
        <v>18</v>
      </c>
      <c r="M30" s="66"/>
      <c r="O30" s="136" t="str" cm="1">
        <f t="array" ref="O30">IF($A30="□"," ",IF($A30="☑",E30,ERROR))</f>
        <v xml:space="preserve"> </v>
      </c>
      <c r="P30" s="136" t="str" cm="1">
        <f t="array" ref="P30">IF($A30="□"," ",IF($A30="☑",F30,ERROR))</f>
        <v xml:space="preserve"> </v>
      </c>
      <c r="Q30" s="136" t="str" cm="1">
        <f t="array" ref="Q30">IF($A30="□"," ",IF($A30="☑",G30,ERROR))</f>
        <v xml:space="preserve"> </v>
      </c>
      <c r="S30" s="136">
        <f t="shared" si="0"/>
        <v>0</v>
      </c>
      <c r="T30" s="136">
        <f t="shared" si="1"/>
        <v>0</v>
      </c>
      <c r="U30" s="136">
        <f t="shared" si="2"/>
        <v>0</v>
      </c>
      <c r="V30" s="136">
        <f t="shared" si="3"/>
        <v>0</v>
      </c>
      <c r="W30" s="136">
        <f t="shared" si="4"/>
        <v>0</v>
      </c>
    </row>
    <row r="31" spans="1:23">
      <c r="A31" s="73" t="s">
        <v>18</v>
      </c>
      <c r="B31" s="2"/>
      <c r="C31" s="4"/>
      <c r="D31" s="2"/>
      <c r="E31" s="46"/>
      <c r="F31" s="38"/>
      <c r="G31" s="38"/>
      <c r="H31" s="38" t="s">
        <v>18</v>
      </c>
      <c r="I31" s="38" t="s">
        <v>18</v>
      </c>
      <c r="J31" s="38" t="s">
        <v>18</v>
      </c>
      <c r="K31" s="38" t="s">
        <v>18</v>
      </c>
      <c r="L31" s="38" t="s">
        <v>18</v>
      </c>
      <c r="M31" s="66"/>
      <c r="O31" s="136" t="str" cm="1">
        <f t="array" ref="O31">IF($A31="□"," ",IF($A31="☑",E31,ERROR))</f>
        <v xml:space="preserve"> </v>
      </c>
      <c r="P31" s="136" t="str" cm="1">
        <f t="array" ref="P31">IF($A31="□"," ",IF($A31="☑",F31,ERROR))</f>
        <v xml:space="preserve"> </v>
      </c>
      <c r="Q31" s="136" t="str" cm="1">
        <f t="array" ref="Q31">IF($A31="□"," ",IF($A31="☑",G31,ERROR))</f>
        <v xml:space="preserve"> </v>
      </c>
      <c r="S31" s="136">
        <f t="shared" si="0"/>
        <v>0</v>
      </c>
      <c r="T31" s="136">
        <f t="shared" si="1"/>
        <v>0</v>
      </c>
      <c r="U31" s="136">
        <f t="shared" si="2"/>
        <v>0</v>
      </c>
      <c r="V31" s="136">
        <f t="shared" si="3"/>
        <v>0</v>
      </c>
      <c r="W31" s="136">
        <f t="shared" si="4"/>
        <v>0</v>
      </c>
    </row>
    <row r="32" spans="1:23">
      <c r="A32" s="73" t="s">
        <v>18</v>
      </c>
      <c r="B32" s="2"/>
      <c r="C32" s="4"/>
      <c r="D32" s="2"/>
      <c r="E32" s="46"/>
      <c r="F32" s="38"/>
      <c r="G32" s="38"/>
      <c r="H32" s="38" t="s">
        <v>18</v>
      </c>
      <c r="I32" s="38" t="s">
        <v>18</v>
      </c>
      <c r="J32" s="38" t="s">
        <v>18</v>
      </c>
      <c r="K32" s="38" t="s">
        <v>18</v>
      </c>
      <c r="L32" s="38" t="s">
        <v>18</v>
      </c>
      <c r="M32" s="66"/>
      <c r="O32" s="136" t="str" cm="1">
        <f t="array" ref="O32">IF($A32="□"," ",IF($A32="☑",E32,ERROR))</f>
        <v xml:space="preserve"> </v>
      </c>
      <c r="P32" s="136" t="str" cm="1">
        <f t="array" ref="P32">IF($A32="□"," ",IF($A32="☑",F32,ERROR))</f>
        <v xml:space="preserve"> </v>
      </c>
      <c r="Q32" s="136" t="str" cm="1">
        <f t="array" ref="Q32">IF($A32="□"," ",IF($A32="☑",G32,ERROR))</f>
        <v xml:space="preserve"> </v>
      </c>
      <c r="S32" s="136">
        <f t="shared" si="0"/>
        <v>0</v>
      </c>
      <c r="T32" s="136">
        <f t="shared" si="1"/>
        <v>0</v>
      </c>
      <c r="U32" s="136">
        <f t="shared" si="2"/>
        <v>0</v>
      </c>
      <c r="V32" s="136">
        <f t="shared" si="3"/>
        <v>0</v>
      </c>
      <c r="W32" s="136">
        <f t="shared" si="4"/>
        <v>0</v>
      </c>
    </row>
    <row r="33" spans="1:24">
      <c r="A33" s="73" t="s">
        <v>18</v>
      </c>
      <c r="B33" s="2"/>
      <c r="C33" s="4"/>
      <c r="D33" s="2"/>
      <c r="E33" s="46"/>
      <c r="F33" s="38"/>
      <c r="G33" s="38"/>
      <c r="H33" s="38" t="s">
        <v>18</v>
      </c>
      <c r="I33" s="38" t="s">
        <v>18</v>
      </c>
      <c r="J33" s="38" t="s">
        <v>18</v>
      </c>
      <c r="K33" s="38" t="s">
        <v>18</v>
      </c>
      <c r="L33" s="38" t="s">
        <v>18</v>
      </c>
      <c r="M33" s="66"/>
      <c r="O33" s="136" t="str" cm="1">
        <f t="array" ref="O33">IF($A33="□"," ",IF($A33="☑",E33,ERROR))</f>
        <v xml:space="preserve"> </v>
      </c>
      <c r="P33" s="136" t="str" cm="1">
        <f t="array" ref="P33">IF($A33="□"," ",IF($A33="☑",F33,ERROR))</f>
        <v xml:space="preserve"> </v>
      </c>
      <c r="Q33" s="136" t="str" cm="1">
        <f t="array" ref="Q33">IF($A33="□"," ",IF($A33="☑",G33,ERROR))</f>
        <v xml:space="preserve"> </v>
      </c>
      <c r="S33" s="136">
        <f t="shared" si="0"/>
        <v>0</v>
      </c>
      <c r="T33" s="136">
        <f t="shared" si="1"/>
        <v>0</v>
      </c>
      <c r="U33" s="136">
        <f t="shared" si="2"/>
        <v>0</v>
      </c>
      <c r="V33" s="136">
        <f t="shared" si="3"/>
        <v>0</v>
      </c>
      <c r="W33" s="136">
        <f t="shared" si="4"/>
        <v>0</v>
      </c>
    </row>
    <row r="34" spans="1:24">
      <c r="A34" s="73" t="s">
        <v>18</v>
      </c>
      <c r="B34" s="2"/>
      <c r="C34" s="4"/>
      <c r="D34" s="2"/>
      <c r="E34" s="46"/>
      <c r="F34" s="38"/>
      <c r="G34" s="38"/>
      <c r="H34" s="38" t="s">
        <v>18</v>
      </c>
      <c r="I34" s="38" t="s">
        <v>18</v>
      </c>
      <c r="J34" s="38" t="s">
        <v>18</v>
      </c>
      <c r="K34" s="38" t="s">
        <v>18</v>
      </c>
      <c r="L34" s="38" t="s">
        <v>18</v>
      </c>
      <c r="M34" s="66"/>
      <c r="O34" s="136" t="str" cm="1">
        <f t="array" ref="O34">IF($A34="□"," ",IF($A34="☑",E34,ERROR))</f>
        <v xml:space="preserve"> </v>
      </c>
      <c r="P34" s="136" t="str" cm="1">
        <f t="array" ref="P34">IF($A34="□"," ",IF($A34="☑",F34,ERROR))</f>
        <v xml:space="preserve"> </v>
      </c>
      <c r="Q34" s="136" t="str" cm="1">
        <f t="array" ref="Q34">IF($A34="□"," ",IF($A34="☑",G34,ERROR))</f>
        <v xml:space="preserve"> </v>
      </c>
      <c r="S34" s="136">
        <f t="shared" si="0"/>
        <v>0</v>
      </c>
      <c r="T34" s="136">
        <f t="shared" si="1"/>
        <v>0</v>
      </c>
      <c r="U34" s="136">
        <f t="shared" si="2"/>
        <v>0</v>
      </c>
      <c r="V34" s="136">
        <f t="shared" si="3"/>
        <v>0</v>
      </c>
      <c r="W34" s="136">
        <f t="shared" si="4"/>
        <v>0</v>
      </c>
    </row>
    <row r="35" spans="1:24">
      <c r="A35" s="73" t="s">
        <v>18</v>
      </c>
      <c r="B35" s="2"/>
      <c r="C35" s="4"/>
      <c r="D35" s="2"/>
      <c r="E35" s="46"/>
      <c r="F35" s="38"/>
      <c r="G35" s="38"/>
      <c r="H35" s="38" t="s">
        <v>18</v>
      </c>
      <c r="I35" s="38" t="s">
        <v>18</v>
      </c>
      <c r="J35" s="38" t="s">
        <v>18</v>
      </c>
      <c r="K35" s="38" t="s">
        <v>18</v>
      </c>
      <c r="L35" s="38" t="s">
        <v>18</v>
      </c>
      <c r="M35" s="66"/>
      <c r="O35" s="136" t="str" cm="1">
        <f t="array" ref="O35">IF($A35="□"," ",IF($A35="☑",E35,ERROR))</f>
        <v xml:space="preserve"> </v>
      </c>
      <c r="P35" s="136" t="str" cm="1">
        <f t="array" ref="P35">IF($A35="□"," ",IF($A35="☑",F35,ERROR))</f>
        <v xml:space="preserve"> </v>
      </c>
      <c r="Q35" s="136" t="str" cm="1">
        <f t="array" ref="Q35">IF($A35="□"," ",IF($A35="☑",G35,ERROR))</f>
        <v xml:space="preserve"> </v>
      </c>
      <c r="S35" s="136">
        <f t="shared" si="0"/>
        <v>0</v>
      </c>
      <c r="T35" s="136">
        <f t="shared" si="1"/>
        <v>0</v>
      </c>
      <c r="U35" s="136">
        <f t="shared" si="2"/>
        <v>0</v>
      </c>
      <c r="V35" s="136">
        <f t="shared" si="3"/>
        <v>0</v>
      </c>
      <c r="W35" s="136">
        <f t="shared" si="4"/>
        <v>0</v>
      </c>
    </row>
    <row r="36" spans="1:24" ht="15" thickBot="1">
      <c r="A36" s="74" t="s">
        <v>18</v>
      </c>
      <c r="B36" s="77"/>
      <c r="C36" s="78"/>
      <c r="D36" s="77"/>
      <c r="E36" s="79"/>
      <c r="F36" s="60"/>
      <c r="G36" s="60"/>
      <c r="H36" s="60" t="s">
        <v>18</v>
      </c>
      <c r="I36" s="60" t="s">
        <v>18</v>
      </c>
      <c r="J36" s="60" t="s">
        <v>18</v>
      </c>
      <c r="K36" s="60" t="s">
        <v>18</v>
      </c>
      <c r="L36" s="60" t="s">
        <v>18</v>
      </c>
      <c r="M36" s="80"/>
      <c r="O36" s="136" t="str" cm="1">
        <f t="array" ref="O36">IF($A36="□"," ",IF($A36="☑",E36,ERROR))</f>
        <v xml:space="preserve"> </v>
      </c>
      <c r="P36" s="136" t="str" cm="1">
        <f t="array" ref="P36">IF($A36="□"," ",IF($A36="☑",F36,ERROR))</f>
        <v xml:space="preserve"> </v>
      </c>
      <c r="Q36" s="136" t="str" cm="1">
        <f t="array" ref="Q36">IF($A36="□"," ",IF($A36="☑",G36,ERROR))</f>
        <v xml:space="preserve"> </v>
      </c>
      <c r="S36" s="136">
        <f t="shared" si="0"/>
        <v>0</v>
      </c>
      <c r="T36" s="136">
        <f t="shared" si="1"/>
        <v>0</v>
      </c>
      <c r="U36" s="136">
        <f t="shared" si="2"/>
        <v>0</v>
      </c>
      <c r="V36" s="136">
        <f t="shared" si="3"/>
        <v>0</v>
      </c>
      <c r="W36" s="136">
        <f t="shared" si="4"/>
        <v>0</v>
      </c>
    </row>
    <row r="37" spans="1:24" ht="15" thickTop="1">
      <c r="B37" s="37"/>
      <c r="C37" s="37" t="s">
        <v>140</v>
      </c>
      <c r="D37" s="37">
        <f>(COUNTIF(A8:A36,"☑")-SUM(S:S))/2</f>
        <v>0</v>
      </c>
      <c r="E37" s="37">
        <f>SUM(E8:E36)</f>
        <v>0</v>
      </c>
      <c r="F37" s="37">
        <f>SUM(F8:F36)</f>
        <v>0</v>
      </c>
      <c r="G37" s="37">
        <f>SUM(G8:G36)</f>
        <v>0</v>
      </c>
      <c r="H37" s="37">
        <f>COUNTIF(H8:H36,"☑")-SUM(T:T)</f>
        <v>0</v>
      </c>
      <c r="I37" s="37">
        <f>COUNTIF(I8:I36,"☑")-SUM(U:U)</f>
        <v>0</v>
      </c>
      <c r="J37" s="37">
        <f>COUNTIF(J8:J36,"☑")-SUM(V:V)</f>
        <v>0</v>
      </c>
      <c r="K37" s="37">
        <f>(COUNTIF(K8:K36,"☑")-SUM(W:W))/2</f>
        <v>0</v>
      </c>
      <c r="L37" s="37">
        <f>COUNTIF(L8:L36,"☑")</f>
        <v>0</v>
      </c>
    </row>
    <row r="38" spans="1:24" s="14" customFormat="1" ht="17">
      <c r="A38" s="14" t="s">
        <v>510</v>
      </c>
      <c r="E38" s="207"/>
      <c r="F38" s="207"/>
      <c r="G38" s="208"/>
      <c r="H38" s="207"/>
      <c r="I38" s="207"/>
      <c r="J38" s="207"/>
      <c r="K38" s="208"/>
      <c r="L38" s="207"/>
      <c r="O38" s="173"/>
      <c r="P38" s="173"/>
      <c r="Q38" s="173"/>
      <c r="R38" s="173"/>
      <c r="S38" s="173"/>
      <c r="T38" s="173"/>
      <c r="U38" s="173"/>
      <c r="V38" s="173"/>
      <c r="W38" s="173"/>
      <c r="X38" s="173"/>
    </row>
    <row r="39" spans="1:24" s="14" customFormat="1" ht="17">
      <c r="A39" s="14" t="s">
        <v>522</v>
      </c>
      <c r="E39" s="207"/>
      <c r="F39" s="207"/>
      <c r="G39" s="208"/>
      <c r="H39" s="207"/>
      <c r="I39" s="207"/>
      <c r="J39" s="207"/>
      <c r="K39" s="208"/>
      <c r="L39" s="207"/>
      <c r="O39" s="173"/>
      <c r="P39" s="173"/>
      <c r="Q39" s="173"/>
      <c r="R39" s="173"/>
      <c r="S39" s="173"/>
      <c r="T39" s="173"/>
      <c r="U39" s="173"/>
      <c r="V39" s="173"/>
      <c r="W39" s="173"/>
      <c r="X39" s="173"/>
    </row>
  </sheetData>
  <mergeCells count="13">
    <mergeCell ref="S6:W6"/>
    <mergeCell ref="M6:M7"/>
    <mergeCell ref="O6:Q6"/>
    <mergeCell ref="A1:M1"/>
    <mergeCell ref="A3:C3"/>
    <mergeCell ref="A6:B7"/>
    <mergeCell ref="C6:C7"/>
    <mergeCell ref="D6:D7"/>
    <mergeCell ref="E6:G6"/>
    <mergeCell ref="H6:K6"/>
    <mergeCell ref="L6:L7"/>
    <mergeCell ref="B5:F5"/>
    <mergeCell ref="K3:M3"/>
  </mergeCells>
  <phoneticPr fontId="4"/>
  <dataValidations count="1">
    <dataValidation type="list" allowBlank="1" showInputMessage="1" showErrorMessage="1" sqref="H8:L36 A8:A36" xr:uid="{00000000-0002-0000-0400-000000000000}">
      <formula1>"□,☑"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landscape" r:id="rId1"/>
  <headerFooter>
    <oddHeader>&amp;L書式Ｃ－4&amp;R＊受付番号　　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6"/>
  <sheetViews>
    <sheetView topLeftCell="A4" zoomScale="87" zoomScaleNormal="100" zoomScaleSheetLayoutView="70" workbookViewId="0">
      <selection activeCell="A35" sqref="A35:XFD36"/>
    </sheetView>
  </sheetViews>
  <sheetFormatPr baseColWidth="10" defaultColWidth="8.6640625" defaultRowHeight="14"/>
  <cols>
    <col min="1" max="1" width="3.33203125" customWidth="1"/>
    <col min="2" max="2" width="28.6640625" customWidth="1"/>
    <col min="3" max="3" width="16.5" bestFit="1" customWidth="1"/>
    <col min="4" max="4" width="23" customWidth="1"/>
    <col min="5" max="6" width="5.5" style="1" bestFit="1" customWidth="1"/>
    <col min="7" max="10" width="5.5" style="1" customWidth="1"/>
    <col min="11" max="11" width="10.83203125" style="1" customWidth="1"/>
    <col min="12" max="12" width="23.33203125" customWidth="1"/>
    <col min="14" max="16" width="8.6640625" style="134"/>
    <col min="17" max="17" width="8.6640625" customWidth="1"/>
  </cols>
  <sheetData>
    <row r="1" spans="1:16" ht="22">
      <c r="A1" s="228" t="s">
        <v>498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1:16" ht="15" thickBot="1">
      <c r="A2" t="s">
        <v>236</v>
      </c>
      <c r="M2" s="37"/>
    </row>
    <row r="3" spans="1:16" ht="44.75" customHeight="1" thickTop="1" thickBot="1">
      <c r="A3" s="230" t="s">
        <v>397</v>
      </c>
      <c r="B3" s="231"/>
      <c r="C3" s="232"/>
      <c r="D3" t="s">
        <v>2</v>
      </c>
      <c r="H3"/>
      <c r="I3"/>
      <c r="J3" s="246" t="s">
        <v>400</v>
      </c>
      <c r="K3" s="247"/>
      <c r="L3" s="248"/>
    </row>
    <row r="4" spans="1:16" ht="22.25" customHeight="1" thickTop="1">
      <c r="A4" s="37"/>
      <c r="B4" s="37"/>
      <c r="C4" s="37"/>
      <c r="H4"/>
      <c r="I4"/>
      <c r="L4" s="1"/>
    </row>
    <row r="5" spans="1:16" ht="17">
      <c r="B5" s="129" t="s">
        <v>525</v>
      </c>
      <c r="C5" s="6"/>
      <c r="D5" s="6"/>
      <c r="L5" s="37"/>
    </row>
    <row r="6" spans="1:16" ht="14" customHeight="1">
      <c r="A6" s="255" t="s">
        <v>4</v>
      </c>
      <c r="B6" s="255"/>
      <c r="C6" s="255" t="s">
        <v>5</v>
      </c>
      <c r="D6" s="255" t="s">
        <v>6</v>
      </c>
      <c r="E6" s="255" t="s">
        <v>7</v>
      </c>
      <c r="F6" s="255"/>
      <c r="G6" s="255"/>
      <c r="H6" s="263" t="s">
        <v>237</v>
      </c>
      <c r="I6" s="263"/>
      <c r="J6" s="263"/>
      <c r="K6" s="263"/>
      <c r="L6" s="261" t="s">
        <v>10</v>
      </c>
      <c r="N6" s="227" t="s">
        <v>11</v>
      </c>
      <c r="O6" s="227"/>
      <c r="P6" s="227"/>
    </row>
    <row r="7" spans="1:16" ht="15" thickBot="1">
      <c r="A7" s="261"/>
      <c r="B7" s="261"/>
      <c r="C7" s="261"/>
      <c r="D7" s="261"/>
      <c r="E7" s="40" t="s">
        <v>12</v>
      </c>
      <c r="F7" s="40" t="s">
        <v>13</v>
      </c>
      <c r="G7" s="62" t="s">
        <v>14</v>
      </c>
      <c r="H7" s="81" t="s">
        <v>15</v>
      </c>
      <c r="I7" s="81" t="s">
        <v>16</v>
      </c>
      <c r="J7" s="81" t="s">
        <v>17</v>
      </c>
      <c r="K7" s="81" t="s">
        <v>238</v>
      </c>
      <c r="L7" s="262"/>
      <c r="N7" s="135" t="s">
        <v>12</v>
      </c>
      <c r="O7" s="135" t="s">
        <v>13</v>
      </c>
      <c r="P7" s="135" t="s">
        <v>14</v>
      </c>
    </row>
    <row r="8" spans="1:16" ht="15" thickTop="1">
      <c r="A8" s="63" t="s">
        <v>22</v>
      </c>
      <c r="B8" s="75"/>
      <c r="C8" s="76"/>
      <c r="D8" s="75"/>
      <c r="E8" s="64"/>
      <c r="F8" s="64"/>
      <c r="G8" s="64"/>
      <c r="H8" s="64" t="s">
        <v>18</v>
      </c>
      <c r="I8" s="64" t="s">
        <v>18</v>
      </c>
      <c r="J8" s="64" t="s">
        <v>18</v>
      </c>
      <c r="K8" s="64" t="s">
        <v>18</v>
      </c>
      <c r="L8" s="65"/>
      <c r="N8" s="136" t="str" cm="1">
        <f t="array" ref="N8">IF($A8="□"," ",IF($A8="☑",E8,ERROR))</f>
        <v xml:space="preserve"> </v>
      </c>
      <c r="O8" s="136" t="str" cm="1">
        <f t="array" ref="O8">IF($A8="□"," ",IF($A8="☑",F8,ERROR))</f>
        <v xml:space="preserve"> </v>
      </c>
      <c r="P8" s="136" t="str" cm="1">
        <f t="array" ref="P8">IF($A8="□"," ",IF($A8="☑",G8,ERROR))</f>
        <v xml:space="preserve"> </v>
      </c>
    </row>
    <row r="9" spans="1:16">
      <c r="A9" s="58" t="s">
        <v>18</v>
      </c>
      <c r="B9" s="2"/>
      <c r="C9" s="4"/>
      <c r="D9" s="2"/>
      <c r="E9" s="38"/>
      <c r="F9" s="38"/>
      <c r="G9" s="38"/>
      <c r="H9" s="38" t="s">
        <v>18</v>
      </c>
      <c r="I9" s="38" t="s">
        <v>18</v>
      </c>
      <c r="J9" s="38" t="s">
        <v>18</v>
      </c>
      <c r="K9" s="38" t="s">
        <v>18</v>
      </c>
      <c r="L9" s="66"/>
      <c r="N9" s="136" t="str" cm="1">
        <f t="array" ref="N9">IF($A9="□"," ",IF($A9="☑",E9,ERROR))</f>
        <v xml:space="preserve"> </v>
      </c>
      <c r="O9" s="136" t="str" cm="1">
        <f t="array" ref="O9">IF($A9="□"," ",IF($A9="☑",F9,ERROR))</f>
        <v xml:space="preserve"> </v>
      </c>
      <c r="P9" s="136" t="str" cm="1">
        <f t="array" ref="P9">IF($A9="□"," ",IF($A9="☑",G9,ERROR))</f>
        <v xml:space="preserve"> </v>
      </c>
    </row>
    <row r="10" spans="1:16">
      <c r="A10" s="58" t="s">
        <v>18</v>
      </c>
      <c r="B10" s="2"/>
      <c r="C10" s="11"/>
      <c r="D10" s="9"/>
      <c r="E10" s="10"/>
      <c r="F10" s="10"/>
      <c r="G10" s="38"/>
      <c r="H10" s="38" t="s">
        <v>18</v>
      </c>
      <c r="I10" s="38" t="s">
        <v>18</v>
      </c>
      <c r="J10" s="38" t="s">
        <v>18</v>
      </c>
      <c r="K10" s="38" t="s">
        <v>18</v>
      </c>
      <c r="L10" s="66"/>
      <c r="N10" s="136" t="str" cm="1">
        <f t="array" ref="N10">IF($A10="□"," ",IF($A10="☑",E10,ERROR))</f>
        <v xml:space="preserve"> </v>
      </c>
      <c r="O10" s="136" t="str" cm="1">
        <f t="array" ref="O10">IF($A10="□"," ",IF($A10="☑",F10,ERROR))</f>
        <v xml:space="preserve"> </v>
      </c>
      <c r="P10" s="136" t="str" cm="1">
        <f t="array" ref="P10">IF($A10="□"," ",IF($A10="☑",G10,ERROR))</f>
        <v xml:space="preserve"> </v>
      </c>
    </row>
    <row r="11" spans="1:16">
      <c r="A11" s="58" t="s">
        <v>18</v>
      </c>
      <c r="B11" s="2"/>
      <c r="C11" s="8"/>
      <c r="D11" s="9"/>
      <c r="E11" s="10"/>
      <c r="F11" s="10"/>
      <c r="G11" s="38"/>
      <c r="H11" s="38" t="s">
        <v>18</v>
      </c>
      <c r="I11" s="38" t="s">
        <v>18</v>
      </c>
      <c r="J11" s="38" t="s">
        <v>18</v>
      </c>
      <c r="K11" s="38" t="s">
        <v>18</v>
      </c>
      <c r="L11" s="66"/>
      <c r="N11" s="136" t="str" cm="1">
        <f t="array" ref="N11">IF($A11="□"," ",IF($A11="☑",E11,ERROR))</f>
        <v xml:space="preserve"> </v>
      </c>
      <c r="O11" s="136" t="str" cm="1">
        <f t="array" ref="O11">IF($A11="□"," ",IF($A11="☑",F11,ERROR))</f>
        <v xml:space="preserve"> </v>
      </c>
      <c r="P11" s="136" t="str" cm="1">
        <f t="array" ref="P11">IF($A11="□"," ",IF($A11="☑",G11,ERROR))</f>
        <v xml:space="preserve"> </v>
      </c>
    </row>
    <row r="12" spans="1:16">
      <c r="A12" s="58" t="s">
        <v>18</v>
      </c>
      <c r="B12" s="2"/>
      <c r="C12" s="8"/>
      <c r="D12" s="9"/>
      <c r="E12" s="10"/>
      <c r="F12" s="10"/>
      <c r="G12" s="38"/>
      <c r="H12" s="38" t="s">
        <v>18</v>
      </c>
      <c r="I12" s="38" t="s">
        <v>18</v>
      </c>
      <c r="J12" s="38" t="s">
        <v>18</v>
      </c>
      <c r="K12" s="38" t="s">
        <v>18</v>
      </c>
      <c r="L12" s="66"/>
      <c r="N12" s="136" t="str" cm="1">
        <f t="array" ref="N12">IF($A12="□"," ",IF($A12="☑",E12,ERROR))</f>
        <v xml:space="preserve"> </v>
      </c>
      <c r="O12" s="136" t="str" cm="1">
        <f t="array" ref="O12">IF($A12="□"," ",IF($A12="☑",F12,ERROR))</f>
        <v xml:space="preserve"> </v>
      </c>
      <c r="P12" s="136" t="str" cm="1">
        <f t="array" ref="P12">IF($A12="□"," ",IF($A12="☑",G12,ERROR))</f>
        <v xml:space="preserve"> </v>
      </c>
    </row>
    <row r="13" spans="1:16">
      <c r="A13" s="58" t="s">
        <v>18</v>
      </c>
      <c r="B13" s="2"/>
      <c r="C13" s="8"/>
      <c r="D13" s="9"/>
      <c r="E13" s="10"/>
      <c r="F13" s="10"/>
      <c r="G13" s="38"/>
      <c r="H13" s="38" t="s">
        <v>18</v>
      </c>
      <c r="I13" s="38" t="s">
        <v>18</v>
      </c>
      <c r="J13" s="38" t="s">
        <v>18</v>
      </c>
      <c r="K13" s="38" t="s">
        <v>18</v>
      </c>
      <c r="L13" s="66"/>
      <c r="N13" s="136" t="str" cm="1">
        <f t="array" ref="N13">IF($A13="□"," ",IF($A13="☑",E13,ERROR))</f>
        <v xml:space="preserve"> </v>
      </c>
      <c r="O13" s="136" t="str" cm="1">
        <f t="array" ref="O13">IF($A13="□"," ",IF($A13="☑",F13,ERROR))</f>
        <v xml:space="preserve"> </v>
      </c>
      <c r="P13" s="136" t="str" cm="1">
        <f t="array" ref="P13">IF($A13="□"," ",IF($A13="☑",G13,ERROR))</f>
        <v xml:space="preserve"> </v>
      </c>
    </row>
    <row r="14" spans="1:16">
      <c r="A14" s="58" t="s">
        <v>18</v>
      </c>
      <c r="B14" s="2"/>
      <c r="C14" s="19"/>
      <c r="D14" s="38"/>
      <c r="E14" s="38"/>
      <c r="F14" s="38"/>
      <c r="G14" s="38"/>
      <c r="H14" s="38" t="s">
        <v>18</v>
      </c>
      <c r="I14" s="38" t="s">
        <v>18</v>
      </c>
      <c r="J14" s="38" t="s">
        <v>18</v>
      </c>
      <c r="K14" s="38" t="s">
        <v>18</v>
      </c>
      <c r="L14" s="66"/>
      <c r="N14" s="136" t="str" cm="1">
        <f t="array" ref="N14">IF($A14="□"," ",IF($A14="☑",E14,ERROR))</f>
        <v xml:space="preserve"> </v>
      </c>
      <c r="O14" s="136" t="str" cm="1">
        <f t="array" ref="O14">IF($A14="□"," ",IF($A14="☑",F14,ERROR))</f>
        <v xml:space="preserve"> </v>
      </c>
      <c r="P14" s="136" t="str" cm="1">
        <f t="array" ref="P14">IF($A14="□"," ",IF($A14="☑",G14,ERROR))</f>
        <v xml:space="preserve"> </v>
      </c>
    </row>
    <row r="15" spans="1:16">
      <c r="A15" s="58" t="s">
        <v>18</v>
      </c>
      <c r="B15" s="2"/>
      <c r="C15" s="4"/>
      <c r="D15" s="2"/>
      <c r="E15" s="38"/>
      <c r="F15" s="38"/>
      <c r="G15" s="38"/>
      <c r="H15" s="38" t="s">
        <v>18</v>
      </c>
      <c r="I15" s="38" t="s">
        <v>18</v>
      </c>
      <c r="J15" s="38" t="s">
        <v>18</v>
      </c>
      <c r="K15" s="38" t="s">
        <v>18</v>
      </c>
      <c r="L15" s="66"/>
      <c r="N15" s="136" t="str" cm="1">
        <f t="array" ref="N15">IF($A15="□"," ",IF($A15="☑",E15,ERROR))</f>
        <v xml:space="preserve"> </v>
      </c>
      <c r="O15" s="136" t="str" cm="1">
        <f t="array" ref="O15">IF($A15="□"," ",IF($A15="☑",F15,ERROR))</f>
        <v xml:space="preserve"> </v>
      </c>
      <c r="P15" s="136" t="str" cm="1">
        <f t="array" ref="P15">IF($A15="□"," ",IF($A15="☑",G15,ERROR))</f>
        <v xml:space="preserve"> </v>
      </c>
    </row>
    <row r="16" spans="1:16">
      <c r="A16" s="58" t="s">
        <v>18</v>
      </c>
      <c r="B16" s="2"/>
      <c r="C16" s="4"/>
      <c r="D16" s="2"/>
      <c r="E16" s="38"/>
      <c r="F16" s="38"/>
      <c r="G16" s="38"/>
      <c r="H16" s="38" t="s">
        <v>18</v>
      </c>
      <c r="I16" s="38" t="s">
        <v>18</v>
      </c>
      <c r="J16" s="38" t="s">
        <v>18</v>
      </c>
      <c r="K16" s="38" t="s">
        <v>18</v>
      </c>
      <c r="L16" s="66"/>
      <c r="N16" s="136" t="str" cm="1">
        <f t="array" ref="N16">IF($A16="□"," ",IF($A16="☑",E16,ERROR))</f>
        <v xml:space="preserve"> </v>
      </c>
      <c r="O16" s="136" t="str" cm="1">
        <f t="array" ref="O16">IF($A16="□"," ",IF($A16="☑",F16,ERROR))</f>
        <v xml:space="preserve"> </v>
      </c>
      <c r="P16" s="136" t="str" cm="1">
        <f t="array" ref="P16">IF($A16="□"," ",IF($A16="☑",G16,ERROR))</f>
        <v xml:space="preserve"> </v>
      </c>
    </row>
    <row r="17" spans="1:16">
      <c r="A17" s="58" t="s">
        <v>18</v>
      </c>
      <c r="B17" s="2"/>
      <c r="C17" s="4"/>
      <c r="D17" s="2"/>
      <c r="E17" s="38"/>
      <c r="F17" s="38"/>
      <c r="G17" s="38"/>
      <c r="H17" s="38" t="s">
        <v>18</v>
      </c>
      <c r="I17" s="38" t="s">
        <v>18</v>
      </c>
      <c r="J17" s="38" t="s">
        <v>18</v>
      </c>
      <c r="K17" s="38" t="s">
        <v>18</v>
      </c>
      <c r="L17" s="66"/>
      <c r="N17" s="136" t="str" cm="1">
        <f t="array" ref="N17">IF($A17="□"," ",IF($A17="☑",E17,ERROR))</f>
        <v xml:space="preserve"> </v>
      </c>
      <c r="O17" s="136" t="str" cm="1">
        <f t="array" ref="O17">IF($A17="□"," ",IF($A17="☑",F17,ERROR))</f>
        <v xml:space="preserve"> </v>
      </c>
      <c r="P17" s="136" t="str" cm="1">
        <f t="array" ref="P17">IF($A17="□"," ",IF($A17="☑",G17,ERROR))</f>
        <v xml:space="preserve"> </v>
      </c>
    </row>
    <row r="18" spans="1:16">
      <c r="A18" s="58" t="s">
        <v>18</v>
      </c>
      <c r="B18" s="2"/>
      <c r="C18" s="4"/>
      <c r="D18" s="2"/>
      <c r="E18" s="38"/>
      <c r="F18" s="38"/>
      <c r="G18" s="38"/>
      <c r="H18" s="38" t="s">
        <v>18</v>
      </c>
      <c r="I18" s="38" t="s">
        <v>18</v>
      </c>
      <c r="J18" s="38" t="s">
        <v>18</v>
      </c>
      <c r="K18" s="38" t="s">
        <v>18</v>
      </c>
      <c r="L18" s="66"/>
      <c r="N18" s="136" t="str" cm="1">
        <f t="array" ref="N18">IF($A18="□"," ",IF($A18="☑",E18,ERROR))</f>
        <v xml:space="preserve"> </v>
      </c>
      <c r="O18" s="136" t="str" cm="1">
        <f t="array" ref="O18">IF($A18="□"," ",IF($A18="☑",F18,ERROR))</f>
        <v xml:space="preserve"> </v>
      </c>
      <c r="P18" s="136" t="str" cm="1">
        <f t="array" ref="P18">IF($A18="□"," ",IF($A18="☑",G18,ERROR))</f>
        <v xml:space="preserve"> </v>
      </c>
    </row>
    <row r="19" spans="1:16">
      <c r="A19" s="58" t="s">
        <v>18</v>
      </c>
      <c r="B19" s="2"/>
      <c r="C19" s="4"/>
      <c r="D19" s="2"/>
      <c r="E19" s="38"/>
      <c r="F19" s="38"/>
      <c r="G19" s="38"/>
      <c r="H19" s="38" t="s">
        <v>18</v>
      </c>
      <c r="I19" s="38" t="s">
        <v>18</v>
      </c>
      <c r="J19" s="38" t="s">
        <v>18</v>
      </c>
      <c r="K19" s="38" t="s">
        <v>18</v>
      </c>
      <c r="L19" s="66"/>
      <c r="N19" s="136" t="str" cm="1">
        <f t="array" ref="N19">IF($A19="□"," ",IF($A19="☑",E19,ERROR))</f>
        <v xml:space="preserve"> </v>
      </c>
      <c r="O19" s="136" t="str" cm="1">
        <f t="array" ref="O19">IF($A19="□"," ",IF($A19="☑",F19,ERROR))</f>
        <v xml:space="preserve"> </v>
      </c>
      <c r="P19" s="136" t="str" cm="1">
        <f t="array" ref="P19">IF($A19="□"," ",IF($A19="☑",G19,ERROR))</f>
        <v xml:space="preserve"> </v>
      </c>
    </row>
    <row r="20" spans="1:16">
      <c r="A20" s="58" t="s">
        <v>18</v>
      </c>
      <c r="B20" s="2"/>
      <c r="C20" s="4"/>
      <c r="D20" s="2"/>
      <c r="E20" s="38"/>
      <c r="F20" s="38"/>
      <c r="G20" s="38"/>
      <c r="H20" s="38" t="s">
        <v>18</v>
      </c>
      <c r="I20" s="38" t="s">
        <v>18</v>
      </c>
      <c r="J20" s="38" t="s">
        <v>18</v>
      </c>
      <c r="K20" s="38" t="s">
        <v>18</v>
      </c>
      <c r="L20" s="66"/>
      <c r="N20" s="136" t="str" cm="1">
        <f t="array" ref="N20">IF($A20="□"," ",IF($A20="☑",E20,ERROR))</f>
        <v xml:space="preserve"> </v>
      </c>
      <c r="O20" s="136" t="str" cm="1">
        <f t="array" ref="O20">IF($A20="□"," ",IF($A20="☑",F20,ERROR))</f>
        <v xml:space="preserve"> </v>
      </c>
      <c r="P20" s="136" t="str" cm="1">
        <f t="array" ref="P20">IF($A20="□"," ",IF($A20="☑",G20,ERROR))</f>
        <v xml:space="preserve"> </v>
      </c>
    </row>
    <row r="21" spans="1:16">
      <c r="A21" s="58" t="s">
        <v>18</v>
      </c>
      <c r="B21" s="2"/>
      <c r="C21" s="4"/>
      <c r="D21" s="2"/>
      <c r="E21" s="38"/>
      <c r="F21" s="38"/>
      <c r="G21" s="38"/>
      <c r="H21" s="38" t="s">
        <v>18</v>
      </c>
      <c r="I21" s="38" t="s">
        <v>18</v>
      </c>
      <c r="J21" s="38" t="s">
        <v>18</v>
      </c>
      <c r="K21" s="38" t="s">
        <v>18</v>
      </c>
      <c r="L21" s="66"/>
      <c r="N21" s="136" t="str" cm="1">
        <f t="array" ref="N21">IF($A21="□"," ",IF($A21="☑",E21,ERROR))</f>
        <v xml:space="preserve"> </v>
      </c>
      <c r="O21" s="136" t="str" cm="1">
        <f t="array" ref="O21">IF($A21="□"," ",IF($A21="☑",F21,ERROR))</f>
        <v xml:space="preserve"> </v>
      </c>
      <c r="P21" s="136" t="str" cm="1">
        <f t="array" ref="P21">IF($A21="□"," ",IF($A21="☑",G21,ERROR))</f>
        <v xml:space="preserve"> </v>
      </c>
    </row>
    <row r="22" spans="1:16">
      <c r="A22" s="58" t="s">
        <v>18</v>
      </c>
      <c r="B22" s="2"/>
      <c r="C22" s="4"/>
      <c r="D22" s="2"/>
      <c r="E22" s="38"/>
      <c r="F22" s="38"/>
      <c r="G22" s="38"/>
      <c r="H22" s="38" t="s">
        <v>18</v>
      </c>
      <c r="I22" s="38" t="s">
        <v>18</v>
      </c>
      <c r="J22" s="38" t="s">
        <v>18</v>
      </c>
      <c r="K22" s="38" t="s">
        <v>18</v>
      </c>
      <c r="L22" s="66"/>
      <c r="N22" s="136" t="str" cm="1">
        <f t="array" ref="N22">IF($A22="□"," ",IF($A22="☑",E22,ERROR))</f>
        <v xml:space="preserve"> </v>
      </c>
      <c r="O22" s="136" t="str" cm="1">
        <f t="array" ref="O22">IF($A22="□"," ",IF($A22="☑",F22,ERROR))</f>
        <v xml:space="preserve"> </v>
      </c>
      <c r="P22" s="136" t="str" cm="1">
        <f t="array" ref="P22">IF($A22="□"," ",IF($A22="☑",G22,ERROR))</f>
        <v xml:space="preserve"> </v>
      </c>
    </row>
    <row r="23" spans="1:16">
      <c r="A23" s="58" t="s">
        <v>18</v>
      </c>
      <c r="B23" s="2"/>
      <c r="C23" s="4"/>
      <c r="D23" s="2"/>
      <c r="E23" s="38"/>
      <c r="F23" s="38"/>
      <c r="G23" s="38"/>
      <c r="H23" s="38" t="s">
        <v>18</v>
      </c>
      <c r="I23" s="38" t="s">
        <v>18</v>
      </c>
      <c r="J23" s="38" t="s">
        <v>18</v>
      </c>
      <c r="K23" s="38" t="s">
        <v>18</v>
      </c>
      <c r="L23" s="66"/>
      <c r="N23" s="136" t="str" cm="1">
        <f t="array" ref="N23">IF($A23="□"," ",IF($A23="☑",E23,ERROR))</f>
        <v xml:space="preserve"> </v>
      </c>
      <c r="O23" s="136" t="str" cm="1">
        <f t="array" ref="O23">IF($A23="□"," ",IF($A23="☑",F23,ERROR))</f>
        <v xml:space="preserve"> </v>
      </c>
      <c r="P23" s="136" t="str" cm="1">
        <f t="array" ref="P23">IF($A23="□"," ",IF($A23="☑",G23,ERROR))</f>
        <v xml:space="preserve"> </v>
      </c>
    </row>
    <row r="24" spans="1:16">
      <c r="A24" s="58" t="s">
        <v>18</v>
      </c>
      <c r="B24" s="2"/>
      <c r="C24" s="4"/>
      <c r="D24" s="2"/>
      <c r="E24" s="38"/>
      <c r="F24" s="38"/>
      <c r="G24" s="38"/>
      <c r="H24" s="38" t="s">
        <v>18</v>
      </c>
      <c r="I24" s="38" t="s">
        <v>18</v>
      </c>
      <c r="J24" s="38" t="s">
        <v>18</v>
      </c>
      <c r="K24" s="38" t="s">
        <v>18</v>
      </c>
      <c r="L24" s="66"/>
      <c r="N24" s="136" t="str" cm="1">
        <f t="array" ref="N24">IF($A24="□"," ",IF($A24="☑",E24,ERROR))</f>
        <v xml:space="preserve"> </v>
      </c>
      <c r="O24" s="136" t="str" cm="1">
        <f t="array" ref="O24">IF($A24="□"," ",IF($A24="☑",F24,ERROR))</f>
        <v xml:space="preserve"> </v>
      </c>
      <c r="P24" s="136" t="str" cm="1">
        <f t="array" ref="P24">IF($A24="□"," ",IF($A24="☑",G24,ERROR))</f>
        <v xml:space="preserve"> </v>
      </c>
    </row>
    <row r="25" spans="1:16">
      <c r="A25" s="58" t="s">
        <v>18</v>
      </c>
      <c r="B25" s="2"/>
      <c r="C25" s="4"/>
      <c r="D25" s="2"/>
      <c r="E25" s="38"/>
      <c r="F25" s="38"/>
      <c r="G25" s="38"/>
      <c r="H25" s="38" t="s">
        <v>18</v>
      </c>
      <c r="I25" s="38" t="s">
        <v>18</v>
      </c>
      <c r="J25" s="38" t="s">
        <v>18</v>
      </c>
      <c r="K25" s="38" t="s">
        <v>18</v>
      </c>
      <c r="L25" s="66"/>
      <c r="N25" s="136" t="str" cm="1">
        <f t="array" ref="N25">IF($A25="□"," ",IF($A25="☑",E25,ERROR))</f>
        <v xml:space="preserve"> </v>
      </c>
      <c r="O25" s="136" t="str" cm="1">
        <f t="array" ref="O25">IF($A25="□"," ",IF($A25="☑",F25,ERROR))</f>
        <v xml:space="preserve"> </v>
      </c>
      <c r="P25" s="136" t="str" cm="1">
        <f t="array" ref="P25">IF($A25="□"," ",IF($A25="☑",G25,ERROR))</f>
        <v xml:space="preserve"> </v>
      </c>
    </row>
    <row r="26" spans="1:16">
      <c r="A26" s="58" t="s">
        <v>18</v>
      </c>
      <c r="B26" s="2"/>
      <c r="C26" s="4"/>
      <c r="D26" s="2"/>
      <c r="E26" s="38"/>
      <c r="F26" s="38"/>
      <c r="G26" s="38"/>
      <c r="H26" s="38" t="s">
        <v>18</v>
      </c>
      <c r="I26" s="38" t="s">
        <v>18</v>
      </c>
      <c r="J26" s="38" t="s">
        <v>18</v>
      </c>
      <c r="K26" s="38" t="s">
        <v>18</v>
      </c>
      <c r="L26" s="66"/>
      <c r="N26" s="136" t="str" cm="1">
        <f t="array" ref="N26">IF($A26="□"," ",IF($A26="☑",E26,ERROR))</f>
        <v xml:space="preserve"> </v>
      </c>
      <c r="O26" s="136" t="str" cm="1">
        <f t="array" ref="O26">IF($A26="□"," ",IF($A26="☑",F26,ERROR))</f>
        <v xml:space="preserve"> </v>
      </c>
      <c r="P26" s="136" t="str" cm="1">
        <f t="array" ref="P26">IF($A26="□"," ",IF($A26="☑",G26,ERROR))</f>
        <v xml:space="preserve"> </v>
      </c>
    </row>
    <row r="27" spans="1:16">
      <c r="A27" s="58" t="s">
        <v>18</v>
      </c>
      <c r="B27" s="2"/>
      <c r="C27" s="4"/>
      <c r="D27" s="2"/>
      <c r="E27" s="38"/>
      <c r="F27" s="38"/>
      <c r="G27" s="38"/>
      <c r="H27" s="38" t="s">
        <v>18</v>
      </c>
      <c r="I27" s="38" t="s">
        <v>18</v>
      </c>
      <c r="J27" s="38" t="s">
        <v>18</v>
      </c>
      <c r="K27" s="38" t="s">
        <v>18</v>
      </c>
      <c r="L27" s="66"/>
      <c r="N27" s="136" t="str" cm="1">
        <f t="array" ref="N27">IF($A27="□"," ",IF($A27="☑",E27,ERROR))</f>
        <v xml:space="preserve"> </v>
      </c>
      <c r="O27" s="136" t="str" cm="1">
        <f t="array" ref="O27">IF($A27="□"," ",IF($A27="☑",F27,ERROR))</f>
        <v xml:space="preserve"> </v>
      </c>
      <c r="P27" s="136" t="str" cm="1">
        <f t="array" ref="P27">IF($A27="□"," ",IF($A27="☑",G27,ERROR))</f>
        <v xml:space="preserve"> </v>
      </c>
    </row>
    <row r="28" spans="1:16">
      <c r="A28" s="58" t="s">
        <v>18</v>
      </c>
      <c r="B28" s="2"/>
      <c r="C28" s="4"/>
      <c r="D28" s="2"/>
      <c r="E28" s="38"/>
      <c r="F28" s="38"/>
      <c r="G28" s="38"/>
      <c r="H28" s="38" t="s">
        <v>18</v>
      </c>
      <c r="I28" s="38" t="s">
        <v>18</v>
      </c>
      <c r="J28" s="38" t="s">
        <v>18</v>
      </c>
      <c r="K28" s="38" t="s">
        <v>18</v>
      </c>
      <c r="L28" s="66"/>
      <c r="N28" s="136" t="str" cm="1">
        <f t="array" ref="N28">IF($A28="□"," ",IF($A28="☑",E28,ERROR))</f>
        <v xml:space="preserve"> </v>
      </c>
      <c r="O28" s="136" t="str" cm="1">
        <f t="array" ref="O28">IF($A28="□"," ",IF($A28="☑",F28,ERROR))</f>
        <v xml:space="preserve"> </v>
      </c>
      <c r="P28" s="136" t="str" cm="1">
        <f t="array" ref="P28">IF($A28="□"," ",IF($A28="☑",G28,ERROR))</f>
        <v xml:space="preserve"> </v>
      </c>
    </row>
    <row r="29" spans="1:16">
      <c r="A29" s="58" t="s">
        <v>18</v>
      </c>
      <c r="B29" s="2"/>
      <c r="C29" s="4"/>
      <c r="D29" s="2"/>
      <c r="E29" s="38"/>
      <c r="F29" s="38"/>
      <c r="G29" s="38"/>
      <c r="H29" s="38" t="s">
        <v>18</v>
      </c>
      <c r="I29" s="38" t="s">
        <v>18</v>
      </c>
      <c r="J29" s="38" t="s">
        <v>18</v>
      </c>
      <c r="K29" s="38" t="s">
        <v>18</v>
      </c>
      <c r="L29" s="66"/>
      <c r="N29" s="136" t="str" cm="1">
        <f t="array" ref="N29">IF($A29="□"," ",IF($A29="☑",E29,ERROR))</f>
        <v xml:space="preserve"> </v>
      </c>
      <c r="O29" s="136" t="str" cm="1">
        <f t="array" ref="O29">IF($A29="□"," ",IF($A29="☑",F29,ERROR))</f>
        <v xml:space="preserve"> </v>
      </c>
      <c r="P29" s="136" t="str" cm="1">
        <f t="array" ref="P29">IF($A29="□"," ",IF($A29="☑",G29,ERROR))</f>
        <v xml:space="preserve"> </v>
      </c>
    </row>
    <row r="30" spans="1:16">
      <c r="A30" s="58" t="s">
        <v>18</v>
      </c>
      <c r="B30" s="2"/>
      <c r="C30" s="4"/>
      <c r="D30" s="2"/>
      <c r="E30" s="38"/>
      <c r="F30" s="38"/>
      <c r="G30" s="38"/>
      <c r="H30" s="38" t="s">
        <v>18</v>
      </c>
      <c r="I30" s="38" t="s">
        <v>18</v>
      </c>
      <c r="J30" s="38" t="s">
        <v>18</v>
      </c>
      <c r="K30" s="38" t="s">
        <v>18</v>
      </c>
      <c r="L30" s="66"/>
      <c r="N30" s="136" t="str" cm="1">
        <f t="array" ref="N30">IF($A30="□"," ",IF($A30="☑",E30,ERROR))</f>
        <v xml:space="preserve"> </v>
      </c>
      <c r="O30" s="136" t="str" cm="1">
        <f t="array" ref="O30">IF($A30="□"," ",IF($A30="☑",F30,ERROR))</f>
        <v xml:space="preserve"> </v>
      </c>
      <c r="P30" s="136" t="str" cm="1">
        <f t="array" ref="P30">IF($A30="□"," ",IF($A30="☑",G30,ERROR))</f>
        <v xml:space="preserve"> </v>
      </c>
    </row>
    <row r="31" spans="1:16">
      <c r="A31" s="58" t="s">
        <v>18</v>
      </c>
      <c r="B31" s="2"/>
      <c r="C31" s="4"/>
      <c r="D31" s="2"/>
      <c r="E31" s="38"/>
      <c r="F31" s="38"/>
      <c r="G31" s="38"/>
      <c r="H31" s="38" t="s">
        <v>18</v>
      </c>
      <c r="I31" s="38" t="s">
        <v>18</v>
      </c>
      <c r="J31" s="38" t="s">
        <v>18</v>
      </c>
      <c r="K31" s="38" t="s">
        <v>18</v>
      </c>
      <c r="L31" s="66"/>
      <c r="N31" s="136" t="str" cm="1">
        <f t="array" ref="N31">IF($A31="□"," ",IF($A31="☑",E31,ERROR))</f>
        <v xml:space="preserve"> </v>
      </c>
      <c r="O31" s="136" t="str" cm="1">
        <f t="array" ref="O31">IF($A31="□"," ",IF($A31="☑",F31,ERROR))</f>
        <v xml:space="preserve"> </v>
      </c>
      <c r="P31" s="136" t="str" cm="1">
        <f t="array" ref="P31">IF($A31="□"," ",IF($A31="☑",G31,ERROR))</f>
        <v xml:space="preserve"> </v>
      </c>
    </row>
    <row r="32" spans="1:16">
      <c r="A32" s="58" t="s">
        <v>18</v>
      </c>
      <c r="B32" s="2"/>
      <c r="C32" s="4"/>
      <c r="D32" s="2"/>
      <c r="E32" s="38"/>
      <c r="F32" s="38"/>
      <c r="G32" s="38"/>
      <c r="H32" s="38" t="s">
        <v>18</v>
      </c>
      <c r="I32" s="38" t="s">
        <v>18</v>
      </c>
      <c r="J32" s="38" t="s">
        <v>18</v>
      </c>
      <c r="K32" s="38" t="s">
        <v>18</v>
      </c>
      <c r="L32" s="66"/>
      <c r="N32" s="136" t="str" cm="1">
        <f t="array" ref="N32">IF($A32="□"," ",IF($A32="☑",E32,ERROR))</f>
        <v xml:space="preserve"> </v>
      </c>
      <c r="O32" s="136" t="str" cm="1">
        <f t="array" ref="O32">IF($A32="□"," ",IF($A32="☑",F32,ERROR))</f>
        <v xml:space="preserve"> </v>
      </c>
      <c r="P32" s="136" t="str" cm="1">
        <f t="array" ref="P32">IF($A32="□"," ",IF($A32="☑",G32,ERROR))</f>
        <v xml:space="preserve"> </v>
      </c>
    </row>
    <row r="33" spans="1:16" ht="15" thickBot="1">
      <c r="A33" s="59" t="s">
        <v>18</v>
      </c>
      <c r="B33" s="77"/>
      <c r="C33" s="78"/>
      <c r="D33" s="77"/>
      <c r="E33" s="60"/>
      <c r="F33" s="60"/>
      <c r="G33" s="60"/>
      <c r="H33" s="60" t="s">
        <v>18</v>
      </c>
      <c r="I33" s="60" t="s">
        <v>18</v>
      </c>
      <c r="J33" s="60" t="s">
        <v>18</v>
      </c>
      <c r="K33" s="60" t="s">
        <v>18</v>
      </c>
      <c r="L33" s="80"/>
      <c r="N33" s="136" t="str" cm="1">
        <f t="array" ref="N33">IF($A33="□"," ",IF($A33="☑",E33,ERROR))</f>
        <v xml:space="preserve"> </v>
      </c>
      <c r="O33" s="136" t="str" cm="1">
        <f t="array" ref="O33">IF($A33="□"," ",IF($A33="☑",F33,ERROR))</f>
        <v xml:space="preserve"> </v>
      </c>
      <c r="P33" s="136" t="str" cm="1">
        <f t="array" ref="P33">IF($A33="□"," ",IF($A33="☑",G33,ERROR))</f>
        <v xml:space="preserve"> </v>
      </c>
    </row>
    <row r="34" spans="1:16" ht="15" thickTop="1">
      <c r="C34" s="37" t="s">
        <v>239</v>
      </c>
      <c r="D34" s="37"/>
      <c r="E34" s="37">
        <f>SUM(N:N)</f>
        <v>0</v>
      </c>
      <c r="F34" s="37">
        <f>SUM(O:O)</f>
        <v>0</v>
      </c>
      <c r="G34" s="37">
        <f>SUM(P:P)</f>
        <v>0</v>
      </c>
      <c r="H34" s="37">
        <f>(COUNTIF(H8:H33,"☑"))</f>
        <v>0</v>
      </c>
      <c r="I34" s="37">
        <f>(COUNTIF(I8:I33,"☑"))</f>
        <v>0</v>
      </c>
      <c r="J34" s="37">
        <f>(COUNTIF(J8:J33,"☑"))</f>
        <v>0</v>
      </c>
      <c r="K34" s="37">
        <f>(COUNTIF(K8:K33,"☑"))/2</f>
        <v>0</v>
      </c>
    </row>
    <row r="35" spans="1:16" ht="17">
      <c r="A35" s="14" t="s">
        <v>511</v>
      </c>
      <c r="J35"/>
      <c r="K35"/>
    </row>
    <row r="36" spans="1:16" ht="17">
      <c r="A36" s="14" t="s">
        <v>526</v>
      </c>
      <c r="J36"/>
      <c r="K36"/>
    </row>
  </sheetData>
  <mergeCells count="10">
    <mergeCell ref="N6:P6"/>
    <mergeCell ref="A1:L1"/>
    <mergeCell ref="A3:C3"/>
    <mergeCell ref="A6:B7"/>
    <mergeCell ref="C6:C7"/>
    <mergeCell ref="D6:D7"/>
    <mergeCell ref="E6:G6"/>
    <mergeCell ref="L6:L7"/>
    <mergeCell ref="H6:K6"/>
    <mergeCell ref="J3:L3"/>
  </mergeCells>
  <phoneticPr fontId="4"/>
  <dataValidations count="1">
    <dataValidation type="list" allowBlank="1" showInputMessage="1" showErrorMessage="1" sqref="A8:A33 H8:K33" xr:uid="{00000000-0002-0000-0500-000000000000}">
      <formula1>"□,☑"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&amp;L書式Ｃ－5&amp;R＊受付番号　　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38"/>
  <sheetViews>
    <sheetView topLeftCell="A4" zoomScale="87" zoomScaleNormal="100" zoomScaleSheetLayoutView="70" workbookViewId="0">
      <selection activeCell="A35" sqref="A35:XFD37"/>
    </sheetView>
  </sheetViews>
  <sheetFormatPr baseColWidth="10" defaultColWidth="8.6640625" defaultRowHeight="14"/>
  <cols>
    <col min="1" max="1" width="3.33203125" customWidth="1"/>
    <col min="2" max="2" width="28.6640625" customWidth="1"/>
    <col min="3" max="3" width="16.5" bestFit="1" customWidth="1"/>
    <col min="4" max="4" width="5" customWidth="1"/>
    <col min="5" max="5" width="22.6640625" customWidth="1"/>
    <col min="6" max="7" width="6.6640625" style="1" bestFit="1" customWidth="1"/>
    <col min="8" max="11" width="5.5" style="1" customWidth="1"/>
    <col min="12" max="12" width="9.33203125" style="1" customWidth="1"/>
    <col min="13" max="13" width="20.1640625" customWidth="1"/>
    <col min="15" max="17" width="8.6640625" style="134"/>
  </cols>
  <sheetData>
    <row r="1" spans="1:17" ht="22">
      <c r="A1" s="228" t="s">
        <v>500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7" ht="15" thickBot="1">
      <c r="A2" t="s">
        <v>240</v>
      </c>
      <c r="N2" s="37"/>
    </row>
    <row r="3" spans="1:17" ht="44.75" customHeight="1" thickTop="1" thickBot="1">
      <c r="A3" s="230" t="s">
        <v>1</v>
      </c>
      <c r="B3" s="231"/>
      <c r="C3" s="232"/>
      <c r="D3" t="s">
        <v>2</v>
      </c>
      <c r="I3"/>
      <c r="J3"/>
      <c r="K3" s="246" t="s">
        <v>400</v>
      </c>
      <c r="L3" s="247"/>
      <c r="M3" s="248"/>
    </row>
    <row r="4" spans="1:17" ht="22.25" customHeight="1" thickTop="1">
      <c r="A4" s="37"/>
      <c r="B4" s="37"/>
      <c r="C4" s="37"/>
      <c r="I4"/>
      <c r="J4"/>
      <c r="M4" s="1"/>
    </row>
    <row r="5" spans="1:17" ht="17">
      <c r="B5" s="84" t="s">
        <v>347</v>
      </c>
      <c r="C5" s="6"/>
      <c r="D5" s="6"/>
      <c r="E5" s="6"/>
      <c r="M5" s="37"/>
    </row>
    <row r="6" spans="1:17" ht="14" customHeight="1">
      <c r="A6" s="255" t="s">
        <v>4</v>
      </c>
      <c r="B6" s="255"/>
      <c r="C6" s="255" t="s">
        <v>5</v>
      </c>
      <c r="D6" s="261" t="s">
        <v>241</v>
      </c>
      <c r="E6" s="255" t="s">
        <v>6</v>
      </c>
      <c r="F6" s="255" t="s">
        <v>7</v>
      </c>
      <c r="G6" s="255"/>
      <c r="H6" s="255"/>
      <c r="I6" s="263" t="s">
        <v>237</v>
      </c>
      <c r="J6" s="263"/>
      <c r="K6" s="263"/>
      <c r="L6" s="263"/>
      <c r="M6" s="261" t="s">
        <v>10</v>
      </c>
      <c r="O6" s="227" t="s">
        <v>11</v>
      </c>
      <c r="P6" s="227"/>
      <c r="Q6" s="227"/>
    </row>
    <row r="7" spans="1:17" ht="15" thickBot="1">
      <c r="A7" s="261"/>
      <c r="B7" s="261"/>
      <c r="C7" s="261"/>
      <c r="D7" s="262"/>
      <c r="E7" s="261"/>
      <c r="F7" s="40" t="s">
        <v>12</v>
      </c>
      <c r="G7" s="40" t="s">
        <v>13</v>
      </c>
      <c r="H7" s="62" t="s">
        <v>14</v>
      </c>
      <c r="I7" s="81" t="s">
        <v>15</v>
      </c>
      <c r="J7" s="81" t="s">
        <v>16</v>
      </c>
      <c r="K7" s="81" t="s">
        <v>17</v>
      </c>
      <c r="L7" s="81" t="s">
        <v>238</v>
      </c>
      <c r="M7" s="262"/>
      <c r="O7" s="135" t="s">
        <v>12</v>
      </c>
      <c r="P7" s="135" t="s">
        <v>13</v>
      </c>
      <c r="Q7" s="135" t="s">
        <v>14</v>
      </c>
    </row>
    <row r="8" spans="1:17" ht="15" thickTop="1">
      <c r="A8" s="63" t="s">
        <v>18</v>
      </c>
      <c r="B8" s="75"/>
      <c r="C8" s="76"/>
      <c r="D8" s="76"/>
      <c r="E8" s="75"/>
      <c r="F8" s="64"/>
      <c r="G8" s="64"/>
      <c r="H8" s="64"/>
      <c r="I8" s="64" t="s">
        <v>18</v>
      </c>
      <c r="J8" s="64" t="s">
        <v>18</v>
      </c>
      <c r="K8" s="64" t="s">
        <v>18</v>
      </c>
      <c r="L8" s="64" t="s">
        <v>18</v>
      </c>
      <c r="M8" s="65"/>
      <c r="O8" s="136" t="str" cm="1">
        <f t="array" ref="O8">IF($A8="□"," ",IF($A8="☑",F8,ERROR))</f>
        <v xml:space="preserve"> </v>
      </c>
      <c r="P8" s="136" t="str" cm="1">
        <f t="array" ref="P8">IF($A8="□"," ",IF($A8="☑",G8,ERROR))</f>
        <v xml:space="preserve"> </v>
      </c>
      <c r="Q8" s="136" t="str" cm="1">
        <f t="array" ref="Q8">IF($A8="□"," ",IF($A8="☑",H8,ERROR))</f>
        <v xml:space="preserve"> </v>
      </c>
    </row>
    <row r="9" spans="1:17">
      <c r="A9" s="58" t="s">
        <v>18</v>
      </c>
      <c r="B9" s="2"/>
      <c r="C9" s="4"/>
      <c r="D9" s="4"/>
      <c r="E9" s="2"/>
      <c r="F9" s="38"/>
      <c r="G9" s="38"/>
      <c r="H9" s="38"/>
      <c r="I9" s="38" t="s">
        <v>18</v>
      </c>
      <c r="J9" s="38" t="s">
        <v>18</v>
      </c>
      <c r="K9" s="38" t="s">
        <v>18</v>
      </c>
      <c r="L9" s="38" t="s">
        <v>18</v>
      </c>
      <c r="M9" s="66"/>
      <c r="O9" s="136" t="str" cm="1">
        <f t="array" ref="O9">IF($A9="□"," ",IF($A9="☑",F9,ERROR))</f>
        <v xml:space="preserve"> </v>
      </c>
      <c r="P9" s="136" t="str" cm="1">
        <f t="array" ref="P9">IF($A9="□"," ",IF($A9="☑",G9,ERROR))</f>
        <v xml:space="preserve"> </v>
      </c>
      <c r="Q9" s="136" t="str" cm="1">
        <f t="array" ref="Q9">IF($A9="□"," ",IF($A9="☑",H9,ERROR))</f>
        <v xml:space="preserve"> </v>
      </c>
    </row>
    <row r="10" spans="1:17">
      <c r="A10" s="58" t="s">
        <v>18</v>
      </c>
      <c r="B10" s="2"/>
      <c r="C10" s="11"/>
      <c r="D10" s="11"/>
      <c r="E10" s="9"/>
      <c r="F10" s="10"/>
      <c r="G10" s="10"/>
      <c r="H10" s="38"/>
      <c r="I10" s="38" t="s">
        <v>18</v>
      </c>
      <c r="J10" s="38" t="s">
        <v>18</v>
      </c>
      <c r="K10" s="38" t="s">
        <v>18</v>
      </c>
      <c r="L10" s="38" t="s">
        <v>18</v>
      </c>
      <c r="M10" s="66"/>
      <c r="O10" s="136" t="str" cm="1">
        <f t="array" ref="O10">IF($A10="□"," ",IF($A10="☑",F10,ERROR))</f>
        <v xml:space="preserve"> </v>
      </c>
      <c r="P10" s="136" t="str" cm="1">
        <f t="array" ref="P10">IF($A10="□"," ",IF($A10="☑",G10,ERROR))</f>
        <v xml:space="preserve"> </v>
      </c>
      <c r="Q10" s="136" t="str" cm="1">
        <f t="array" ref="Q10">IF($A10="□"," ",IF($A10="☑",H10,ERROR))</f>
        <v xml:space="preserve"> </v>
      </c>
    </row>
    <row r="11" spans="1:17">
      <c r="A11" s="58" t="s">
        <v>18</v>
      </c>
      <c r="B11" s="2"/>
      <c r="C11" s="8"/>
      <c r="D11" s="8"/>
      <c r="E11" s="9"/>
      <c r="F11" s="10"/>
      <c r="G11" s="10"/>
      <c r="H11" s="38"/>
      <c r="I11" s="38" t="s">
        <v>18</v>
      </c>
      <c r="J11" s="38" t="s">
        <v>18</v>
      </c>
      <c r="K11" s="38" t="s">
        <v>18</v>
      </c>
      <c r="L11" s="38" t="s">
        <v>18</v>
      </c>
      <c r="M11" s="66"/>
      <c r="O11" s="136" t="str" cm="1">
        <f t="array" ref="O11">IF($A11="□"," ",IF($A11="☑",F11,ERROR))</f>
        <v xml:space="preserve"> </v>
      </c>
      <c r="P11" s="136" t="str" cm="1">
        <f t="array" ref="P11">IF($A11="□"," ",IF($A11="☑",G11,ERROR))</f>
        <v xml:space="preserve"> </v>
      </c>
      <c r="Q11" s="136" t="str" cm="1">
        <f t="array" ref="Q11">IF($A11="□"," ",IF($A11="☑",H11,ERROR))</f>
        <v xml:space="preserve"> </v>
      </c>
    </row>
    <row r="12" spans="1:17">
      <c r="A12" s="58" t="s">
        <v>18</v>
      </c>
      <c r="B12" s="2"/>
      <c r="C12" s="8"/>
      <c r="D12" s="8"/>
      <c r="E12" s="9"/>
      <c r="F12" s="10"/>
      <c r="G12" s="10"/>
      <c r="H12" s="38"/>
      <c r="I12" s="38" t="s">
        <v>18</v>
      </c>
      <c r="J12" s="38" t="s">
        <v>18</v>
      </c>
      <c r="K12" s="38" t="s">
        <v>18</v>
      </c>
      <c r="L12" s="38" t="s">
        <v>18</v>
      </c>
      <c r="M12" s="66"/>
      <c r="O12" s="136" t="str" cm="1">
        <f t="array" ref="O12">IF($A12="□"," ",IF($A12="☑",F12,ERROR))</f>
        <v xml:space="preserve"> </v>
      </c>
      <c r="P12" s="136" t="str" cm="1">
        <f t="array" ref="P12">IF($A12="□"," ",IF($A12="☑",G12,ERROR))</f>
        <v xml:space="preserve"> </v>
      </c>
      <c r="Q12" s="136" t="str" cm="1">
        <f t="array" ref="Q12">IF($A12="□"," ",IF($A12="☑",H12,ERROR))</f>
        <v xml:space="preserve"> </v>
      </c>
    </row>
    <row r="13" spans="1:17">
      <c r="A13" s="58" t="s">
        <v>18</v>
      </c>
      <c r="B13" s="2"/>
      <c r="C13" s="8"/>
      <c r="D13" s="8"/>
      <c r="E13" s="9"/>
      <c r="F13" s="10"/>
      <c r="G13" s="10"/>
      <c r="H13" s="38"/>
      <c r="I13" s="38" t="s">
        <v>18</v>
      </c>
      <c r="J13" s="38" t="s">
        <v>18</v>
      </c>
      <c r="K13" s="38" t="s">
        <v>18</v>
      </c>
      <c r="L13" s="38" t="s">
        <v>18</v>
      </c>
      <c r="M13" s="66"/>
      <c r="O13" s="136" t="str" cm="1">
        <f t="array" ref="O13">IF($A13="□"," ",IF($A13="☑",F13,ERROR))</f>
        <v xml:space="preserve"> </v>
      </c>
      <c r="P13" s="136" t="str" cm="1">
        <f t="array" ref="P13">IF($A13="□"," ",IF($A13="☑",G13,ERROR))</f>
        <v xml:space="preserve"> </v>
      </c>
      <c r="Q13" s="136" t="str" cm="1">
        <f t="array" ref="Q13">IF($A13="□"," ",IF($A13="☑",H13,ERROR))</f>
        <v xml:space="preserve"> </v>
      </c>
    </row>
    <row r="14" spans="1:17">
      <c r="A14" s="58" t="s">
        <v>18</v>
      </c>
      <c r="B14" s="2"/>
      <c r="C14" s="19"/>
      <c r="D14" s="19"/>
      <c r="E14" s="38"/>
      <c r="F14" s="38"/>
      <c r="G14" s="38"/>
      <c r="H14" s="38"/>
      <c r="I14" s="38" t="s">
        <v>18</v>
      </c>
      <c r="J14" s="38" t="s">
        <v>18</v>
      </c>
      <c r="K14" s="38" t="s">
        <v>18</v>
      </c>
      <c r="L14" s="38" t="s">
        <v>18</v>
      </c>
      <c r="M14" s="66"/>
      <c r="O14" s="136" t="str" cm="1">
        <f t="array" ref="O14">IF($A14="□"," ",IF($A14="☑",F14,ERROR))</f>
        <v xml:space="preserve"> </v>
      </c>
      <c r="P14" s="136" t="str" cm="1">
        <f t="array" ref="P14">IF($A14="□"," ",IF($A14="☑",G14,ERROR))</f>
        <v xml:space="preserve"> </v>
      </c>
      <c r="Q14" s="136" t="str" cm="1">
        <f t="array" ref="Q14">IF($A14="□"," ",IF($A14="☑",H14,ERROR))</f>
        <v xml:space="preserve"> </v>
      </c>
    </row>
    <row r="15" spans="1:17">
      <c r="A15" s="58" t="s">
        <v>18</v>
      </c>
      <c r="B15" s="2"/>
      <c r="C15" s="4"/>
      <c r="D15" s="4"/>
      <c r="E15" s="2"/>
      <c r="F15" s="38"/>
      <c r="G15" s="38"/>
      <c r="H15" s="38"/>
      <c r="I15" s="38" t="s">
        <v>18</v>
      </c>
      <c r="J15" s="38" t="s">
        <v>18</v>
      </c>
      <c r="K15" s="38" t="s">
        <v>18</v>
      </c>
      <c r="L15" s="38" t="s">
        <v>18</v>
      </c>
      <c r="M15" s="66"/>
      <c r="O15" s="136" t="str" cm="1">
        <f t="array" ref="O15">IF($A15="□"," ",IF($A15="☑",F15,ERROR))</f>
        <v xml:space="preserve"> </v>
      </c>
      <c r="P15" s="136" t="str" cm="1">
        <f t="array" ref="P15">IF($A15="□"," ",IF($A15="☑",G15,ERROR))</f>
        <v xml:space="preserve"> </v>
      </c>
      <c r="Q15" s="136" t="str" cm="1">
        <f t="array" ref="Q15">IF($A15="□"," ",IF($A15="☑",H15,ERROR))</f>
        <v xml:space="preserve"> </v>
      </c>
    </row>
    <row r="16" spans="1:17">
      <c r="A16" s="58" t="s">
        <v>18</v>
      </c>
      <c r="B16" s="2"/>
      <c r="C16" s="4"/>
      <c r="D16" s="4"/>
      <c r="E16" s="2"/>
      <c r="F16" s="38"/>
      <c r="G16" s="38"/>
      <c r="H16" s="38"/>
      <c r="I16" s="38" t="s">
        <v>18</v>
      </c>
      <c r="J16" s="38" t="s">
        <v>18</v>
      </c>
      <c r="K16" s="38" t="s">
        <v>18</v>
      </c>
      <c r="L16" s="38" t="s">
        <v>18</v>
      </c>
      <c r="M16" s="66"/>
      <c r="O16" s="136" t="str" cm="1">
        <f t="array" ref="O16">IF($A16="□"," ",IF($A16="☑",F16,ERROR))</f>
        <v xml:space="preserve"> </v>
      </c>
      <c r="P16" s="136" t="str" cm="1">
        <f t="array" ref="P16">IF($A16="□"," ",IF($A16="☑",G16,ERROR))</f>
        <v xml:space="preserve"> </v>
      </c>
      <c r="Q16" s="136" t="str" cm="1">
        <f t="array" ref="Q16">IF($A16="□"," ",IF($A16="☑",H16,ERROR))</f>
        <v xml:space="preserve"> </v>
      </c>
    </row>
    <row r="17" spans="1:17">
      <c r="A17" s="58" t="s">
        <v>18</v>
      </c>
      <c r="B17" s="2"/>
      <c r="C17" s="4"/>
      <c r="D17" s="4"/>
      <c r="E17" s="2"/>
      <c r="F17" s="38"/>
      <c r="G17" s="38"/>
      <c r="H17" s="38"/>
      <c r="I17" s="38" t="s">
        <v>18</v>
      </c>
      <c r="J17" s="38" t="s">
        <v>18</v>
      </c>
      <c r="K17" s="38" t="s">
        <v>18</v>
      </c>
      <c r="L17" s="38" t="s">
        <v>18</v>
      </c>
      <c r="M17" s="66"/>
      <c r="O17" s="136" t="str" cm="1">
        <f t="array" ref="O17">IF($A17="□"," ",IF($A17="☑",F17,ERROR))</f>
        <v xml:space="preserve"> </v>
      </c>
      <c r="P17" s="136" t="str" cm="1">
        <f t="array" ref="P17">IF($A17="□"," ",IF($A17="☑",G17,ERROR))</f>
        <v xml:space="preserve"> </v>
      </c>
      <c r="Q17" s="136" t="str" cm="1">
        <f t="array" ref="Q17">IF($A17="□"," ",IF($A17="☑",H17,ERROR))</f>
        <v xml:space="preserve"> </v>
      </c>
    </row>
    <row r="18" spans="1:17">
      <c r="A18" s="58" t="s">
        <v>18</v>
      </c>
      <c r="B18" s="2"/>
      <c r="C18" s="4"/>
      <c r="D18" s="4"/>
      <c r="E18" s="2"/>
      <c r="F18" s="38"/>
      <c r="G18" s="38"/>
      <c r="H18" s="38"/>
      <c r="I18" s="38" t="s">
        <v>18</v>
      </c>
      <c r="J18" s="38" t="s">
        <v>18</v>
      </c>
      <c r="K18" s="38" t="s">
        <v>18</v>
      </c>
      <c r="L18" s="38" t="s">
        <v>18</v>
      </c>
      <c r="M18" s="66"/>
      <c r="O18" s="136" t="str" cm="1">
        <f t="array" ref="O18">IF($A18="□"," ",IF($A18="☑",F18,ERROR))</f>
        <v xml:space="preserve"> </v>
      </c>
      <c r="P18" s="136" t="str" cm="1">
        <f t="array" ref="P18">IF($A18="□"," ",IF($A18="☑",G18,ERROR))</f>
        <v xml:space="preserve"> </v>
      </c>
      <c r="Q18" s="136" t="str" cm="1">
        <f t="array" ref="Q18">IF($A18="□"," ",IF($A18="☑",H18,ERROR))</f>
        <v xml:space="preserve"> </v>
      </c>
    </row>
    <row r="19" spans="1:17">
      <c r="A19" s="58" t="s">
        <v>18</v>
      </c>
      <c r="B19" s="2"/>
      <c r="C19" s="4"/>
      <c r="D19" s="4"/>
      <c r="E19" s="2"/>
      <c r="F19" s="38"/>
      <c r="G19" s="38"/>
      <c r="H19" s="38"/>
      <c r="I19" s="38" t="s">
        <v>18</v>
      </c>
      <c r="J19" s="38" t="s">
        <v>18</v>
      </c>
      <c r="K19" s="38" t="s">
        <v>18</v>
      </c>
      <c r="L19" s="38" t="s">
        <v>18</v>
      </c>
      <c r="M19" s="66"/>
      <c r="O19" s="136" t="str" cm="1">
        <f t="array" ref="O19">IF($A19="□"," ",IF($A19="☑",F19,ERROR))</f>
        <v xml:space="preserve"> </v>
      </c>
      <c r="P19" s="136" t="str" cm="1">
        <f t="array" ref="P19">IF($A19="□"," ",IF($A19="☑",G19,ERROR))</f>
        <v xml:space="preserve"> </v>
      </c>
      <c r="Q19" s="136" t="str" cm="1">
        <f t="array" ref="Q19">IF($A19="□"," ",IF($A19="☑",H19,ERROR))</f>
        <v xml:space="preserve"> </v>
      </c>
    </row>
    <row r="20" spans="1:17">
      <c r="A20" s="58" t="s">
        <v>18</v>
      </c>
      <c r="B20" s="2"/>
      <c r="C20" s="4"/>
      <c r="D20" s="4"/>
      <c r="E20" s="2"/>
      <c r="F20" s="38"/>
      <c r="G20" s="38"/>
      <c r="H20" s="38"/>
      <c r="I20" s="38" t="s">
        <v>18</v>
      </c>
      <c r="J20" s="38" t="s">
        <v>18</v>
      </c>
      <c r="K20" s="38" t="s">
        <v>18</v>
      </c>
      <c r="L20" s="38" t="s">
        <v>18</v>
      </c>
      <c r="M20" s="66"/>
      <c r="O20" s="136" t="str" cm="1">
        <f t="array" ref="O20">IF($A20="□"," ",IF($A20="☑",F20,ERROR))</f>
        <v xml:space="preserve"> </v>
      </c>
      <c r="P20" s="136" t="str" cm="1">
        <f t="array" ref="P20">IF($A20="□"," ",IF($A20="☑",G20,ERROR))</f>
        <v xml:space="preserve"> </v>
      </c>
      <c r="Q20" s="136" t="str" cm="1">
        <f t="array" ref="Q20">IF($A20="□"," ",IF($A20="☑",H20,ERROR))</f>
        <v xml:space="preserve"> </v>
      </c>
    </row>
    <row r="21" spans="1:17">
      <c r="A21" s="58" t="s">
        <v>18</v>
      </c>
      <c r="B21" s="2"/>
      <c r="C21" s="4"/>
      <c r="D21" s="4"/>
      <c r="E21" s="2"/>
      <c r="F21" s="38"/>
      <c r="G21" s="38"/>
      <c r="H21" s="38"/>
      <c r="I21" s="38" t="s">
        <v>18</v>
      </c>
      <c r="J21" s="38" t="s">
        <v>18</v>
      </c>
      <c r="K21" s="38" t="s">
        <v>18</v>
      </c>
      <c r="L21" s="38" t="s">
        <v>18</v>
      </c>
      <c r="M21" s="66"/>
      <c r="O21" s="136" t="str" cm="1">
        <f t="array" ref="O21">IF($A21="□"," ",IF($A21="☑",F21,ERROR))</f>
        <v xml:space="preserve"> </v>
      </c>
      <c r="P21" s="136" t="str" cm="1">
        <f t="array" ref="P21">IF($A21="□"," ",IF($A21="☑",G21,ERROR))</f>
        <v xml:space="preserve"> </v>
      </c>
      <c r="Q21" s="136" t="str" cm="1">
        <f t="array" ref="Q21">IF($A21="□"," ",IF($A21="☑",H21,ERROR))</f>
        <v xml:space="preserve"> </v>
      </c>
    </row>
    <row r="22" spans="1:17">
      <c r="A22" s="58" t="s">
        <v>18</v>
      </c>
      <c r="B22" s="2"/>
      <c r="C22" s="4"/>
      <c r="D22" s="4"/>
      <c r="E22" s="2"/>
      <c r="F22" s="38"/>
      <c r="G22" s="38"/>
      <c r="H22" s="38"/>
      <c r="I22" s="38" t="s">
        <v>18</v>
      </c>
      <c r="J22" s="38" t="s">
        <v>18</v>
      </c>
      <c r="K22" s="38" t="s">
        <v>18</v>
      </c>
      <c r="L22" s="38" t="s">
        <v>18</v>
      </c>
      <c r="M22" s="66"/>
      <c r="O22" s="136" t="str" cm="1">
        <f t="array" ref="O22">IF($A22="□"," ",IF($A22="☑",F22,ERROR))</f>
        <v xml:space="preserve"> </v>
      </c>
      <c r="P22" s="136" t="str" cm="1">
        <f t="array" ref="P22">IF($A22="□"," ",IF($A22="☑",G22,ERROR))</f>
        <v xml:space="preserve"> </v>
      </c>
      <c r="Q22" s="136" t="str" cm="1">
        <f t="array" ref="Q22">IF($A22="□"," ",IF($A22="☑",H22,ERROR))</f>
        <v xml:space="preserve"> </v>
      </c>
    </row>
    <row r="23" spans="1:17">
      <c r="A23" s="58" t="s">
        <v>18</v>
      </c>
      <c r="B23" s="2"/>
      <c r="C23" s="4"/>
      <c r="D23" s="4"/>
      <c r="E23" s="2"/>
      <c r="F23" s="38"/>
      <c r="G23" s="38"/>
      <c r="H23" s="38"/>
      <c r="I23" s="38" t="s">
        <v>18</v>
      </c>
      <c r="J23" s="38" t="s">
        <v>18</v>
      </c>
      <c r="K23" s="38" t="s">
        <v>18</v>
      </c>
      <c r="L23" s="38" t="s">
        <v>18</v>
      </c>
      <c r="M23" s="66"/>
      <c r="O23" s="136" t="str" cm="1">
        <f t="array" ref="O23">IF($A23="□"," ",IF($A23="☑",F23,ERROR))</f>
        <v xml:space="preserve"> </v>
      </c>
      <c r="P23" s="136" t="str" cm="1">
        <f t="array" ref="P23">IF($A23="□"," ",IF($A23="☑",G23,ERROR))</f>
        <v xml:space="preserve"> </v>
      </c>
      <c r="Q23" s="136" t="str" cm="1">
        <f t="array" ref="Q23">IF($A23="□"," ",IF($A23="☑",H23,ERROR))</f>
        <v xml:space="preserve"> </v>
      </c>
    </row>
    <row r="24" spans="1:17">
      <c r="A24" s="58" t="s">
        <v>18</v>
      </c>
      <c r="B24" s="2"/>
      <c r="C24" s="4"/>
      <c r="D24" s="4"/>
      <c r="E24" s="2"/>
      <c r="F24" s="38"/>
      <c r="G24" s="38"/>
      <c r="H24" s="38"/>
      <c r="I24" s="38" t="s">
        <v>18</v>
      </c>
      <c r="J24" s="38" t="s">
        <v>18</v>
      </c>
      <c r="K24" s="38" t="s">
        <v>18</v>
      </c>
      <c r="L24" s="38" t="s">
        <v>18</v>
      </c>
      <c r="M24" s="66"/>
      <c r="O24" s="136" t="str" cm="1">
        <f t="array" ref="O24">IF($A24="□"," ",IF($A24="☑",F24,ERROR))</f>
        <v xml:space="preserve"> </v>
      </c>
      <c r="P24" s="136" t="str" cm="1">
        <f t="array" ref="P24">IF($A24="□"," ",IF($A24="☑",G24,ERROR))</f>
        <v xml:space="preserve"> </v>
      </c>
      <c r="Q24" s="136" t="str" cm="1">
        <f t="array" ref="Q24">IF($A24="□"," ",IF($A24="☑",H24,ERROR))</f>
        <v xml:space="preserve"> </v>
      </c>
    </row>
    <row r="25" spans="1:17">
      <c r="A25" s="58" t="s">
        <v>18</v>
      </c>
      <c r="B25" s="2"/>
      <c r="C25" s="4"/>
      <c r="D25" s="4"/>
      <c r="E25" s="2"/>
      <c r="F25" s="38"/>
      <c r="G25" s="38"/>
      <c r="H25" s="38"/>
      <c r="I25" s="38" t="s">
        <v>18</v>
      </c>
      <c r="J25" s="38" t="s">
        <v>18</v>
      </c>
      <c r="K25" s="38" t="s">
        <v>18</v>
      </c>
      <c r="L25" s="38" t="s">
        <v>18</v>
      </c>
      <c r="M25" s="66"/>
      <c r="O25" s="136" t="str" cm="1">
        <f t="array" ref="O25">IF($A25="□"," ",IF($A25="☑",F25,ERROR))</f>
        <v xml:space="preserve"> </v>
      </c>
      <c r="P25" s="136" t="str" cm="1">
        <f t="array" ref="P25">IF($A25="□"," ",IF($A25="☑",G25,ERROR))</f>
        <v xml:space="preserve"> </v>
      </c>
      <c r="Q25" s="136" t="str" cm="1">
        <f t="array" ref="Q25">IF($A25="□"," ",IF($A25="☑",H25,ERROR))</f>
        <v xml:space="preserve"> </v>
      </c>
    </row>
    <row r="26" spans="1:17">
      <c r="A26" s="58" t="s">
        <v>18</v>
      </c>
      <c r="B26" s="2"/>
      <c r="C26" s="4"/>
      <c r="D26" s="4"/>
      <c r="E26" s="2"/>
      <c r="F26" s="38"/>
      <c r="G26" s="38"/>
      <c r="H26" s="38"/>
      <c r="I26" s="38" t="s">
        <v>18</v>
      </c>
      <c r="J26" s="38" t="s">
        <v>18</v>
      </c>
      <c r="K26" s="38" t="s">
        <v>18</v>
      </c>
      <c r="L26" s="38" t="s">
        <v>18</v>
      </c>
      <c r="M26" s="66"/>
      <c r="O26" s="136" t="str" cm="1">
        <f t="array" ref="O26">IF($A26="□"," ",IF($A26="☑",F26,ERROR))</f>
        <v xml:space="preserve"> </v>
      </c>
      <c r="P26" s="136" t="str" cm="1">
        <f t="array" ref="P26">IF($A26="□"," ",IF($A26="☑",G26,ERROR))</f>
        <v xml:space="preserve"> </v>
      </c>
      <c r="Q26" s="136" t="str" cm="1">
        <f t="array" ref="Q26">IF($A26="□"," ",IF($A26="☑",H26,ERROR))</f>
        <v xml:space="preserve"> </v>
      </c>
    </row>
    <row r="27" spans="1:17">
      <c r="A27" s="58" t="s">
        <v>18</v>
      </c>
      <c r="B27" s="2"/>
      <c r="C27" s="4"/>
      <c r="D27" s="4"/>
      <c r="E27" s="2"/>
      <c r="F27" s="38"/>
      <c r="G27" s="38"/>
      <c r="H27" s="38"/>
      <c r="I27" s="38" t="s">
        <v>18</v>
      </c>
      <c r="J27" s="38" t="s">
        <v>18</v>
      </c>
      <c r="K27" s="38" t="s">
        <v>18</v>
      </c>
      <c r="L27" s="38" t="s">
        <v>18</v>
      </c>
      <c r="M27" s="66"/>
      <c r="O27" s="136" t="str" cm="1">
        <f t="array" ref="O27">IF($A27="□"," ",IF($A27="☑",F27,ERROR))</f>
        <v xml:space="preserve"> </v>
      </c>
      <c r="P27" s="136" t="str" cm="1">
        <f t="array" ref="P27">IF($A27="□"," ",IF($A27="☑",G27,ERROR))</f>
        <v xml:space="preserve"> </v>
      </c>
      <c r="Q27" s="136" t="str" cm="1">
        <f t="array" ref="Q27">IF($A27="□"," ",IF($A27="☑",H27,ERROR))</f>
        <v xml:space="preserve"> </v>
      </c>
    </row>
    <row r="28" spans="1:17">
      <c r="A28" s="58" t="s">
        <v>18</v>
      </c>
      <c r="B28" s="2"/>
      <c r="C28" s="4"/>
      <c r="D28" s="4"/>
      <c r="E28" s="2"/>
      <c r="F28" s="38"/>
      <c r="G28" s="38"/>
      <c r="H28" s="38"/>
      <c r="I28" s="38" t="s">
        <v>18</v>
      </c>
      <c r="J28" s="38" t="s">
        <v>18</v>
      </c>
      <c r="K28" s="38" t="s">
        <v>18</v>
      </c>
      <c r="L28" s="38" t="s">
        <v>18</v>
      </c>
      <c r="M28" s="66"/>
      <c r="O28" s="136" t="str" cm="1">
        <f t="array" ref="O28">IF($A28="□"," ",IF($A28="☑",F28,ERROR))</f>
        <v xml:space="preserve"> </v>
      </c>
      <c r="P28" s="136" t="str" cm="1">
        <f t="array" ref="P28">IF($A28="□"," ",IF($A28="☑",G28,ERROR))</f>
        <v xml:space="preserve"> </v>
      </c>
      <c r="Q28" s="136" t="str" cm="1">
        <f t="array" ref="Q28">IF($A28="□"," ",IF($A28="☑",H28,ERROR))</f>
        <v xml:space="preserve"> </v>
      </c>
    </row>
    <row r="29" spans="1:17">
      <c r="A29" s="58" t="s">
        <v>18</v>
      </c>
      <c r="B29" s="2"/>
      <c r="C29" s="4"/>
      <c r="D29" s="4"/>
      <c r="E29" s="2"/>
      <c r="F29" s="38"/>
      <c r="G29" s="38"/>
      <c r="H29" s="38"/>
      <c r="I29" s="38" t="s">
        <v>18</v>
      </c>
      <c r="J29" s="38" t="s">
        <v>18</v>
      </c>
      <c r="K29" s="38" t="s">
        <v>18</v>
      </c>
      <c r="L29" s="38" t="s">
        <v>18</v>
      </c>
      <c r="M29" s="66"/>
      <c r="O29" s="136" t="str" cm="1">
        <f t="array" ref="O29">IF($A29="□"," ",IF($A29="☑",F29,ERROR))</f>
        <v xml:space="preserve"> </v>
      </c>
      <c r="P29" s="136" t="str" cm="1">
        <f t="array" ref="P29">IF($A29="□"," ",IF($A29="☑",G29,ERROR))</f>
        <v xml:space="preserve"> </v>
      </c>
      <c r="Q29" s="136" t="str" cm="1">
        <f t="array" ref="Q29">IF($A29="□"," ",IF($A29="☑",H29,ERROR))</f>
        <v xml:space="preserve"> </v>
      </c>
    </row>
    <row r="30" spans="1:17">
      <c r="A30" s="58" t="s">
        <v>18</v>
      </c>
      <c r="B30" s="2"/>
      <c r="C30" s="4"/>
      <c r="D30" s="4"/>
      <c r="E30" s="2"/>
      <c r="F30" s="38"/>
      <c r="G30" s="38"/>
      <c r="H30" s="38"/>
      <c r="I30" s="38" t="s">
        <v>18</v>
      </c>
      <c r="J30" s="38" t="s">
        <v>18</v>
      </c>
      <c r="K30" s="38" t="s">
        <v>18</v>
      </c>
      <c r="L30" s="38" t="s">
        <v>18</v>
      </c>
      <c r="M30" s="66"/>
      <c r="O30" s="136" t="str" cm="1">
        <f t="array" ref="O30">IF($A30="□"," ",IF($A30="☑",F30,ERROR))</f>
        <v xml:space="preserve"> </v>
      </c>
      <c r="P30" s="136" t="str" cm="1">
        <f t="array" ref="P30">IF($A30="□"," ",IF($A30="☑",G30,ERROR))</f>
        <v xml:space="preserve"> </v>
      </c>
      <c r="Q30" s="136" t="str" cm="1">
        <f t="array" ref="Q30">IF($A30="□"," ",IF($A30="☑",H30,ERROR))</f>
        <v xml:space="preserve"> </v>
      </c>
    </row>
    <row r="31" spans="1:17">
      <c r="A31" s="58" t="s">
        <v>18</v>
      </c>
      <c r="B31" s="2"/>
      <c r="C31" s="4"/>
      <c r="D31" s="4"/>
      <c r="E31" s="2"/>
      <c r="F31" s="38"/>
      <c r="G31" s="38"/>
      <c r="H31" s="38"/>
      <c r="I31" s="38" t="s">
        <v>18</v>
      </c>
      <c r="J31" s="38" t="s">
        <v>18</v>
      </c>
      <c r="K31" s="38" t="s">
        <v>18</v>
      </c>
      <c r="L31" s="38" t="s">
        <v>18</v>
      </c>
      <c r="M31" s="66"/>
      <c r="O31" s="136" t="str" cm="1">
        <f t="array" ref="O31">IF($A31="□"," ",IF($A31="☑",F31,ERROR))</f>
        <v xml:space="preserve"> </v>
      </c>
      <c r="P31" s="136" t="str" cm="1">
        <f t="array" ref="P31">IF($A31="□"," ",IF($A31="☑",G31,ERROR))</f>
        <v xml:space="preserve"> </v>
      </c>
      <c r="Q31" s="136" t="str" cm="1">
        <f t="array" ref="Q31">IF($A31="□"," ",IF($A31="☑",H31,ERROR))</f>
        <v xml:space="preserve"> </v>
      </c>
    </row>
    <row r="32" spans="1:17">
      <c r="A32" s="58" t="s">
        <v>18</v>
      </c>
      <c r="B32" s="2"/>
      <c r="C32" s="4"/>
      <c r="D32" s="4"/>
      <c r="E32" s="2"/>
      <c r="F32" s="38"/>
      <c r="G32" s="38"/>
      <c r="H32" s="38"/>
      <c r="I32" s="38" t="s">
        <v>18</v>
      </c>
      <c r="J32" s="38" t="s">
        <v>18</v>
      </c>
      <c r="K32" s="38" t="s">
        <v>18</v>
      </c>
      <c r="L32" s="38" t="s">
        <v>18</v>
      </c>
      <c r="M32" s="66"/>
      <c r="O32" s="136" t="str" cm="1">
        <f t="array" ref="O32">IF($A32="□"," ",IF($A32="☑",F32,ERROR))</f>
        <v xml:space="preserve"> </v>
      </c>
      <c r="P32" s="136" t="str" cm="1">
        <f t="array" ref="P32">IF($A32="□"," ",IF($A32="☑",G32,ERROR))</f>
        <v xml:space="preserve"> </v>
      </c>
      <c r="Q32" s="136" t="str" cm="1">
        <f t="array" ref="Q32">IF($A32="□"," ",IF($A32="☑",H32,ERROR))</f>
        <v xml:space="preserve"> </v>
      </c>
    </row>
    <row r="33" spans="1:17" ht="15" thickBot="1">
      <c r="A33" s="59" t="s">
        <v>18</v>
      </c>
      <c r="B33" s="77"/>
      <c r="C33" s="78"/>
      <c r="D33" s="78"/>
      <c r="E33" s="77"/>
      <c r="F33" s="60"/>
      <c r="G33" s="60"/>
      <c r="H33" s="60"/>
      <c r="I33" s="60" t="s">
        <v>18</v>
      </c>
      <c r="J33" s="60" t="s">
        <v>18</v>
      </c>
      <c r="K33" s="60" t="s">
        <v>18</v>
      </c>
      <c r="L33" s="60" t="s">
        <v>18</v>
      </c>
      <c r="M33" s="80"/>
      <c r="O33" s="136" t="str" cm="1">
        <f t="array" ref="O33">IF($A33="□"," ",IF($A33="☑",F33,ERROR))</f>
        <v xml:space="preserve"> </v>
      </c>
      <c r="P33" s="136" t="str" cm="1">
        <f t="array" ref="P33">IF($A33="□"," ",IF($A33="☑",G33,ERROR))</f>
        <v xml:space="preserve"> </v>
      </c>
      <c r="Q33" s="136" t="str" cm="1">
        <f t="array" ref="Q33">IF($A33="□"," ",IF($A33="☑",H33,ERROR))</f>
        <v xml:space="preserve"> </v>
      </c>
    </row>
    <row r="34" spans="1:17" ht="15" thickTop="1">
      <c r="C34" s="37" t="s">
        <v>239</v>
      </c>
      <c r="D34" s="37"/>
      <c r="E34" s="37">
        <f>SUM(I34:L34)</f>
        <v>0</v>
      </c>
      <c r="F34" s="37">
        <f>SUM(O:O)</f>
        <v>0</v>
      </c>
      <c r="G34" s="37">
        <f>SUM(P:P)</f>
        <v>0</v>
      </c>
      <c r="H34" s="37">
        <f>SUM(Q:Q)</f>
        <v>0</v>
      </c>
      <c r="I34" s="37">
        <f>(COUNTIF(I8:I33,"☑"))</f>
        <v>0</v>
      </c>
      <c r="J34" s="37">
        <f>(COUNTIF(J8:J33,"☑"))</f>
        <v>0</v>
      </c>
      <c r="K34" s="37">
        <f>(COUNTIF(K8:K33,"☑"))</f>
        <v>0</v>
      </c>
      <c r="L34" s="37">
        <f>((COUNTIF(L8:L33,"☑")))/2</f>
        <v>0</v>
      </c>
    </row>
    <row r="35" spans="1:17" s="14" customFormat="1" ht="17">
      <c r="A35" s="205" t="s">
        <v>511</v>
      </c>
      <c r="B35" s="205"/>
      <c r="F35" s="207"/>
      <c r="G35" s="207"/>
      <c r="H35" s="207"/>
      <c r="I35" s="207"/>
      <c r="J35" s="207"/>
      <c r="K35" s="207"/>
      <c r="L35" s="207"/>
      <c r="O35" s="173"/>
      <c r="P35" s="173"/>
      <c r="Q35" s="173"/>
    </row>
    <row r="36" spans="1:17" s="14" customFormat="1" ht="17">
      <c r="A36" s="205" t="s">
        <v>517</v>
      </c>
      <c r="B36" s="205"/>
      <c r="F36" s="207"/>
      <c r="G36" s="207"/>
      <c r="H36" s="207"/>
      <c r="I36" s="207"/>
      <c r="J36" s="207"/>
      <c r="K36" s="207"/>
      <c r="L36" s="207"/>
      <c r="O36" s="173"/>
      <c r="P36" s="173"/>
      <c r="Q36" s="173"/>
    </row>
    <row r="37" spans="1:17" s="14" customFormat="1" ht="17">
      <c r="A37" s="205" t="s">
        <v>535</v>
      </c>
      <c r="B37" s="205"/>
      <c r="F37" s="207"/>
      <c r="G37" s="207"/>
      <c r="H37" s="207"/>
      <c r="I37" s="207"/>
      <c r="J37" s="207"/>
      <c r="K37" s="207"/>
      <c r="L37" s="207"/>
      <c r="O37" s="173"/>
      <c r="P37" s="173"/>
      <c r="Q37" s="173"/>
    </row>
    <row r="38" spans="1:17" s="191" customFormat="1" ht="17">
      <c r="F38" s="193"/>
      <c r="G38" s="193"/>
      <c r="H38" s="193"/>
      <c r="I38" s="193"/>
      <c r="J38" s="193"/>
      <c r="K38" s="193"/>
      <c r="L38" s="193"/>
      <c r="O38" s="192"/>
      <c r="P38" s="192"/>
      <c r="Q38" s="192"/>
    </row>
  </sheetData>
  <mergeCells count="11">
    <mergeCell ref="O6:Q6"/>
    <mergeCell ref="A1:M1"/>
    <mergeCell ref="A3:C3"/>
    <mergeCell ref="A6:B7"/>
    <mergeCell ref="C6:C7"/>
    <mergeCell ref="E6:E7"/>
    <mergeCell ref="F6:H6"/>
    <mergeCell ref="M6:M7"/>
    <mergeCell ref="I6:L6"/>
    <mergeCell ref="D6:D7"/>
    <mergeCell ref="K3:M3"/>
  </mergeCells>
  <phoneticPr fontId="4"/>
  <dataValidations count="1">
    <dataValidation type="list" allowBlank="1" showInputMessage="1" showErrorMessage="1" sqref="A8:A33 I8:L33" xr:uid="{00000000-0002-0000-0600-000000000000}">
      <formula1>"□,☑"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headerFooter>
    <oddHeader>&amp;L書式Ｃ－6&amp;R＊受付番号　　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42"/>
  <sheetViews>
    <sheetView topLeftCell="A15" zoomScale="90" zoomScaleNormal="90" zoomScaleSheetLayoutView="70" workbookViewId="0">
      <selection activeCell="A40" sqref="A40:XFD42"/>
    </sheetView>
  </sheetViews>
  <sheetFormatPr baseColWidth="10" defaultColWidth="8.6640625" defaultRowHeight="14"/>
  <cols>
    <col min="1" max="1" width="3.33203125" customWidth="1"/>
    <col min="2" max="2" width="28.6640625" customWidth="1"/>
    <col min="3" max="3" width="16.5" bestFit="1" customWidth="1"/>
    <col min="4" max="4" width="32.5" bestFit="1" customWidth="1"/>
    <col min="5" max="5" width="16.33203125" style="1" customWidth="1"/>
    <col min="6" max="8" width="5.5" style="1" customWidth="1"/>
    <col min="9" max="9" width="8.33203125" style="1" customWidth="1"/>
    <col min="10" max="10" width="11" customWidth="1"/>
    <col min="11" max="11" width="12.33203125" customWidth="1"/>
    <col min="14" max="17" width="8.6640625" style="134"/>
    <col min="18" max="18" width="8.6640625" style="134" customWidth="1"/>
    <col min="19" max="20" width="8.6640625" style="134"/>
    <col min="21" max="21" width="8.6640625" style="134" customWidth="1"/>
    <col min="22" max="23" width="8.6640625" style="134"/>
  </cols>
  <sheetData>
    <row r="1" spans="1:16" ht="22">
      <c r="A1" s="228" t="s">
        <v>502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</row>
    <row r="2" spans="1:16" ht="15" thickBot="1">
      <c r="A2" t="s">
        <v>501</v>
      </c>
      <c r="K2" s="274"/>
      <c r="L2" s="274"/>
      <c r="M2" s="37"/>
    </row>
    <row r="3" spans="1:16" ht="44.75" customHeight="1" thickTop="1" thickBot="1">
      <c r="A3" s="230" t="s">
        <v>1</v>
      </c>
      <c r="B3" s="231"/>
      <c r="C3" s="232"/>
      <c r="D3" t="s">
        <v>2</v>
      </c>
      <c r="F3"/>
      <c r="G3"/>
      <c r="H3" s="246" t="s">
        <v>400</v>
      </c>
      <c r="I3" s="247"/>
      <c r="J3" s="247"/>
      <c r="K3" s="248"/>
    </row>
    <row r="4" spans="1:16" ht="22.25" customHeight="1" thickTop="1">
      <c r="A4" s="37"/>
      <c r="B4" s="37"/>
      <c r="C4" s="37"/>
      <c r="F4"/>
      <c r="G4"/>
      <c r="J4" s="1"/>
      <c r="K4" s="1"/>
    </row>
    <row r="5" spans="1:16" ht="17">
      <c r="B5" s="6" t="s">
        <v>407</v>
      </c>
      <c r="C5" s="6"/>
      <c r="D5" s="6"/>
      <c r="K5" s="37"/>
    </row>
    <row r="6" spans="1:16" ht="14" customHeight="1">
      <c r="A6" s="255" t="s">
        <v>4</v>
      </c>
      <c r="B6" s="255"/>
      <c r="C6" s="266" t="s">
        <v>5</v>
      </c>
      <c r="D6" s="261" t="s">
        <v>242</v>
      </c>
      <c r="E6" s="255" t="s">
        <v>243</v>
      </c>
      <c r="F6" s="271" t="s">
        <v>244</v>
      </c>
      <c r="G6" s="272"/>
      <c r="H6" s="273"/>
      <c r="I6" s="267" t="s">
        <v>234</v>
      </c>
      <c r="J6" s="40" t="s">
        <v>245</v>
      </c>
      <c r="K6" s="261" t="s">
        <v>10</v>
      </c>
      <c r="N6" s="227" t="s">
        <v>11</v>
      </c>
      <c r="O6" s="227"/>
      <c r="P6" s="227"/>
    </row>
    <row r="7" spans="1:16" ht="15" thickBot="1">
      <c r="A7" s="261"/>
      <c r="B7" s="261"/>
      <c r="C7" s="261"/>
      <c r="D7" s="262"/>
      <c r="E7" s="261"/>
      <c r="F7" s="40" t="s">
        <v>12</v>
      </c>
      <c r="G7" s="40" t="s">
        <v>13</v>
      </c>
      <c r="H7" s="62" t="s">
        <v>14</v>
      </c>
      <c r="I7" s="268"/>
      <c r="J7" s="48" t="s">
        <v>246</v>
      </c>
      <c r="K7" s="262"/>
      <c r="N7" s="135" t="s">
        <v>12</v>
      </c>
      <c r="O7" s="135" t="s">
        <v>13</v>
      </c>
      <c r="P7" s="135" t="s">
        <v>14</v>
      </c>
    </row>
    <row r="8" spans="1:16" ht="15" thickTop="1">
      <c r="A8" s="63" t="s">
        <v>18</v>
      </c>
      <c r="B8" s="75"/>
      <c r="C8" s="76"/>
      <c r="D8" s="75"/>
      <c r="E8" s="75"/>
      <c r="F8" s="64"/>
      <c r="G8" s="64"/>
      <c r="H8" s="64"/>
      <c r="I8" s="64" t="s">
        <v>18</v>
      </c>
      <c r="J8" s="64"/>
      <c r="K8" s="65"/>
      <c r="N8" s="136" t="str" cm="1">
        <f t="array" ref="N8">IF($A8="□"," ",IF($A8="☑",F8,ERROR))</f>
        <v xml:space="preserve"> </v>
      </c>
      <c r="O8" s="136" t="str" cm="1">
        <f t="array" ref="O8">IF($A8="□"," ",IF($A8="☑",G8,ERROR))</f>
        <v xml:space="preserve"> </v>
      </c>
      <c r="P8" s="136" t="str" cm="1">
        <f t="array" ref="P8">IF($A8="□"," ",IF($A8="☑",H8,ERROR))</f>
        <v xml:space="preserve"> </v>
      </c>
    </row>
    <row r="9" spans="1:16">
      <c r="A9" s="58" t="s">
        <v>18</v>
      </c>
      <c r="B9" s="2"/>
      <c r="C9" s="4"/>
      <c r="D9" s="2"/>
      <c r="E9" s="2"/>
      <c r="F9" s="38"/>
      <c r="G9" s="38"/>
      <c r="H9" s="38"/>
      <c r="I9" s="38" t="s">
        <v>18</v>
      </c>
      <c r="J9" s="38"/>
      <c r="K9" s="66"/>
      <c r="N9" s="136" t="str" cm="1">
        <f t="array" ref="N9">IF($A9="□"," ",IF($A9="☑",F9,ERROR))</f>
        <v xml:space="preserve"> </v>
      </c>
      <c r="O9" s="136" t="str" cm="1">
        <f t="array" ref="O9">IF($A9="□"," ",IF($A9="☑",G9,ERROR))</f>
        <v xml:space="preserve"> </v>
      </c>
      <c r="P9" s="136" t="str" cm="1">
        <f t="array" ref="P9">IF($A9="□"," ",IF($A9="☑",H9,ERROR))</f>
        <v xml:space="preserve"> </v>
      </c>
    </row>
    <row r="10" spans="1:16">
      <c r="A10" s="58" t="s">
        <v>18</v>
      </c>
      <c r="B10" s="2"/>
      <c r="C10" s="11"/>
      <c r="D10" s="9"/>
      <c r="E10" s="9"/>
      <c r="F10" s="10"/>
      <c r="G10" s="10"/>
      <c r="H10" s="38"/>
      <c r="I10" s="38" t="s">
        <v>18</v>
      </c>
      <c r="J10" s="38"/>
      <c r="K10" s="66"/>
      <c r="N10" s="136" t="str" cm="1">
        <f t="array" ref="N10">IF($A10="□"," ",IF($A10="☑",F10,ERROR))</f>
        <v xml:space="preserve"> </v>
      </c>
      <c r="O10" s="136" t="str" cm="1">
        <f t="array" ref="O10">IF($A10="□"," ",IF($A10="☑",G10,ERROR))</f>
        <v xml:space="preserve"> </v>
      </c>
      <c r="P10" s="136" t="str" cm="1">
        <f t="array" ref="P10">IF($A10="□"," ",IF($A10="☑",H10,ERROR))</f>
        <v xml:space="preserve"> </v>
      </c>
    </row>
    <row r="11" spans="1:16">
      <c r="A11" s="58" t="s">
        <v>18</v>
      </c>
      <c r="B11" s="2"/>
      <c r="C11" s="8"/>
      <c r="D11" s="9"/>
      <c r="E11" s="9"/>
      <c r="F11" s="10"/>
      <c r="G11" s="10"/>
      <c r="H11" s="38"/>
      <c r="I11" s="38" t="s">
        <v>18</v>
      </c>
      <c r="J11" s="38"/>
      <c r="K11" s="66"/>
      <c r="N11" s="136" t="str" cm="1">
        <f t="array" ref="N11">IF($A11="□"," ",IF($A11="☑",F11,ERROR))</f>
        <v xml:space="preserve"> </v>
      </c>
      <c r="O11" s="136" t="str" cm="1">
        <f t="array" ref="O11">IF($A11="□"," ",IF($A11="☑",G11,ERROR))</f>
        <v xml:space="preserve"> </v>
      </c>
      <c r="P11" s="136" t="str" cm="1">
        <f t="array" ref="P11">IF($A11="□"," ",IF($A11="☑",H11,ERROR))</f>
        <v xml:space="preserve"> </v>
      </c>
    </row>
    <row r="12" spans="1:16">
      <c r="A12" s="58" t="s">
        <v>18</v>
      </c>
      <c r="B12" s="2"/>
      <c r="C12" s="8"/>
      <c r="D12" s="9"/>
      <c r="E12" s="9"/>
      <c r="F12" s="10"/>
      <c r="G12" s="10"/>
      <c r="H12" s="38"/>
      <c r="I12" s="38" t="s">
        <v>18</v>
      </c>
      <c r="J12" s="38"/>
      <c r="K12" s="66"/>
      <c r="N12" s="136" t="str" cm="1">
        <f t="array" ref="N12">IF($A12="□"," ",IF($A12="☑",F12,ERROR))</f>
        <v xml:space="preserve"> </v>
      </c>
      <c r="O12" s="136" t="str" cm="1">
        <f t="array" ref="O12">IF($A12="□"," ",IF($A12="☑",G12,ERROR))</f>
        <v xml:space="preserve"> </v>
      </c>
      <c r="P12" s="136" t="str" cm="1">
        <f t="array" ref="P12">IF($A12="□"," ",IF($A12="☑",H12,ERROR))</f>
        <v xml:space="preserve"> </v>
      </c>
    </row>
    <row r="13" spans="1:16">
      <c r="A13" s="58" t="s">
        <v>18</v>
      </c>
      <c r="B13" s="2"/>
      <c r="C13" s="8"/>
      <c r="D13" s="9"/>
      <c r="E13" s="9"/>
      <c r="F13" s="10"/>
      <c r="G13" s="10"/>
      <c r="H13" s="38"/>
      <c r="I13" s="38" t="s">
        <v>18</v>
      </c>
      <c r="J13" s="38"/>
      <c r="K13" s="66"/>
      <c r="N13" s="136" t="str" cm="1">
        <f t="array" ref="N13">IF($A13="□"," ",IF($A13="☑",F13,ERROR))</f>
        <v xml:space="preserve"> </v>
      </c>
      <c r="O13" s="136" t="str" cm="1">
        <f t="array" ref="O13">IF($A13="□"," ",IF($A13="☑",G13,ERROR))</f>
        <v xml:space="preserve"> </v>
      </c>
      <c r="P13" s="136" t="str" cm="1">
        <f t="array" ref="P13">IF($A13="□"," ",IF($A13="☑",H13,ERROR))</f>
        <v xml:space="preserve"> </v>
      </c>
    </row>
    <row r="14" spans="1:16" ht="15" thickBot="1">
      <c r="A14" s="59" t="s">
        <v>18</v>
      </c>
      <c r="B14" s="77"/>
      <c r="C14" s="82"/>
      <c r="D14" s="60"/>
      <c r="E14" s="60"/>
      <c r="F14" s="60"/>
      <c r="G14" s="60"/>
      <c r="H14" s="60"/>
      <c r="I14" s="60" t="s">
        <v>18</v>
      </c>
      <c r="J14" s="60"/>
      <c r="K14" s="80"/>
      <c r="N14" s="136" t="str" cm="1">
        <f t="array" ref="N14">IF($A14="□"," ",IF($A14="☑",F14,ERROR))</f>
        <v xml:space="preserve"> </v>
      </c>
      <c r="O14" s="136" t="str" cm="1">
        <f t="array" ref="O14">IF($A14="□"," ",IF($A14="☑",G14,ERROR))</f>
        <v xml:space="preserve"> </v>
      </c>
      <c r="P14" s="136" t="str" cm="1">
        <f t="array" ref="P14">IF($A14="□"," ",IF($A14="☑",H14,ERROR))</f>
        <v xml:space="preserve"> </v>
      </c>
    </row>
    <row r="15" spans="1:16" ht="56" customHeight="1" thickTop="1">
      <c r="A15" s="282" t="s">
        <v>537</v>
      </c>
      <c r="B15" s="282"/>
      <c r="C15" s="282"/>
      <c r="D15" s="282"/>
      <c r="E15" s="170" t="s">
        <v>239</v>
      </c>
      <c r="F15" s="170">
        <f>SUM(N:N)</f>
        <v>0</v>
      </c>
      <c r="G15" s="170">
        <f>SUM(O:O)</f>
        <v>0</v>
      </c>
      <c r="H15" s="170">
        <f>SUM(P:P)</f>
        <v>0</v>
      </c>
      <c r="I15" s="170">
        <f>COUNTIF(I8:I14,"☑")*2</f>
        <v>0</v>
      </c>
      <c r="J15" s="170">
        <f>COUNTIF(A8:A14,"☑")-I15</f>
        <v>0</v>
      </c>
      <c r="K15" s="170"/>
    </row>
    <row r="16" spans="1:16" ht="22.25" customHeight="1">
      <c r="A16" s="166"/>
      <c r="B16" s="166"/>
      <c r="C16" s="166"/>
      <c r="D16" s="166"/>
      <c r="E16" s="37"/>
      <c r="F16" s="37"/>
      <c r="G16" s="37"/>
      <c r="H16" s="37"/>
      <c r="I16" s="37"/>
      <c r="J16" s="37"/>
      <c r="K16" s="37"/>
    </row>
    <row r="17" spans="1:24" ht="17">
      <c r="B17" s="6" t="s">
        <v>247</v>
      </c>
      <c r="C17" s="7"/>
      <c r="D17" s="12"/>
      <c r="E17"/>
      <c r="J17" s="1"/>
      <c r="K17" s="37"/>
    </row>
    <row r="18" spans="1:24" ht="15" customHeight="1">
      <c r="A18" s="255" t="s">
        <v>248</v>
      </c>
      <c r="B18" s="255"/>
      <c r="C18" s="266" t="s">
        <v>5</v>
      </c>
      <c r="D18" s="269" t="s">
        <v>249</v>
      </c>
      <c r="E18" s="255" t="s">
        <v>243</v>
      </c>
      <c r="F18" s="271" t="s">
        <v>244</v>
      </c>
      <c r="G18" s="272"/>
      <c r="H18" s="273"/>
      <c r="I18" s="269" t="s">
        <v>250</v>
      </c>
      <c r="J18" s="269" t="s">
        <v>417</v>
      </c>
      <c r="K18" s="261" t="s">
        <v>251</v>
      </c>
      <c r="L18" s="38" t="s">
        <v>10</v>
      </c>
      <c r="M18" s="1"/>
      <c r="R18" s="227" t="s">
        <v>11</v>
      </c>
      <c r="S18" s="227"/>
      <c r="T18" s="227"/>
      <c r="U18" s="226" t="s">
        <v>418</v>
      </c>
      <c r="X18" s="134"/>
    </row>
    <row r="19" spans="1:24" ht="15" thickBot="1">
      <c r="A19" s="261"/>
      <c r="B19" s="261"/>
      <c r="C19" s="261"/>
      <c r="D19" s="270"/>
      <c r="E19" s="261"/>
      <c r="F19" s="40" t="s">
        <v>12</v>
      </c>
      <c r="G19" s="40" t="s">
        <v>13</v>
      </c>
      <c r="H19" s="62" t="s">
        <v>14</v>
      </c>
      <c r="I19" s="270"/>
      <c r="J19" s="281"/>
      <c r="K19" s="262"/>
      <c r="L19" s="40"/>
      <c r="M19" s="1"/>
      <c r="R19" s="135" t="s">
        <v>12</v>
      </c>
      <c r="S19" s="135" t="s">
        <v>13</v>
      </c>
      <c r="T19" s="135" t="s">
        <v>14</v>
      </c>
      <c r="U19" s="227"/>
      <c r="X19" s="134"/>
    </row>
    <row r="20" spans="1:24" ht="15" thickTop="1">
      <c r="A20" s="63" t="s">
        <v>18</v>
      </c>
      <c r="B20" s="75"/>
      <c r="C20" s="83"/>
      <c r="D20" s="75"/>
      <c r="E20" s="64"/>
      <c r="F20" s="64"/>
      <c r="G20" s="64"/>
      <c r="H20" s="64"/>
      <c r="I20" s="64" t="s">
        <v>18</v>
      </c>
      <c r="J20" s="64" t="s">
        <v>18</v>
      </c>
      <c r="K20" s="75"/>
      <c r="L20" s="65"/>
      <c r="R20" s="136" t="str" cm="1">
        <f t="array" ref="R20">IF($A20="□"," ",IF($A20="☑",F20,ERROR))</f>
        <v xml:space="preserve"> </v>
      </c>
      <c r="S20" s="136" t="str" cm="1">
        <f t="array" ref="S20">IF($A20="□"," ",IF($A20="☑",G20,ERROR))</f>
        <v xml:space="preserve"> </v>
      </c>
      <c r="T20" s="136" t="str" cm="1">
        <f t="array" ref="T20">IF($A20="□"," ",IF($A20="☑",H20,ERROR))</f>
        <v xml:space="preserve"> </v>
      </c>
      <c r="U20" s="136" t="str">
        <f>IF($A20="□"," ",IF(AND(A20="☑",$J20="☑"),G20,0))</f>
        <v xml:space="preserve"> </v>
      </c>
      <c r="X20" s="134"/>
    </row>
    <row r="21" spans="1:24">
      <c r="A21" s="58" t="s">
        <v>18</v>
      </c>
      <c r="B21" s="2"/>
      <c r="C21" s="4"/>
      <c r="D21" s="2"/>
      <c r="E21" s="38"/>
      <c r="F21" s="38"/>
      <c r="G21" s="38"/>
      <c r="H21" s="38"/>
      <c r="I21" s="38" t="s">
        <v>18</v>
      </c>
      <c r="J21" s="38" t="s">
        <v>18</v>
      </c>
      <c r="K21" s="2"/>
      <c r="L21" s="66"/>
      <c r="R21" s="136" t="str" cm="1">
        <f t="array" ref="R21">IF($A21="□"," ",IF($A21="☑",F21,ERROR))</f>
        <v xml:space="preserve"> </v>
      </c>
      <c r="S21" s="136" t="str" cm="1">
        <f t="array" ref="S21">IF($A21="□"," ",IF($A21="☑",G21,ERROR))</f>
        <v xml:space="preserve"> </v>
      </c>
      <c r="T21" s="136" t="str" cm="1">
        <f t="array" ref="T21">IF($A21="□"," ",IF($A21="☑",H21,ERROR))</f>
        <v xml:space="preserve"> </v>
      </c>
      <c r="U21" s="136" t="str">
        <f t="shared" ref="U21:U27" si="0">IF($A21="□"," ",IF(AND(A21="☑",$J21="☑"),G21,0))</f>
        <v xml:space="preserve"> </v>
      </c>
      <c r="X21" s="134"/>
    </row>
    <row r="22" spans="1:24">
      <c r="A22" s="58" t="s">
        <v>18</v>
      </c>
      <c r="B22" s="2"/>
      <c r="C22" s="4"/>
      <c r="D22" s="2"/>
      <c r="E22" s="38"/>
      <c r="F22" s="38"/>
      <c r="G22" s="38"/>
      <c r="H22" s="38"/>
      <c r="I22" s="38" t="s">
        <v>18</v>
      </c>
      <c r="J22" s="38" t="s">
        <v>18</v>
      </c>
      <c r="K22" s="2"/>
      <c r="L22" s="66"/>
      <c r="R22" s="136" t="str" cm="1">
        <f t="array" ref="R22">IF($A22="□"," ",IF($A22="☑",F22,ERROR))</f>
        <v xml:space="preserve"> </v>
      </c>
      <c r="S22" s="136" t="str" cm="1">
        <f t="array" ref="S22">IF($A22="□"," ",IF($A22="☑",G22,ERROR))</f>
        <v xml:space="preserve"> </v>
      </c>
      <c r="T22" s="136" t="str" cm="1">
        <f t="array" ref="T22">IF($A22="□"," ",IF($A22="☑",H22,ERROR))</f>
        <v xml:space="preserve"> </v>
      </c>
      <c r="U22" s="136" t="str">
        <f t="shared" si="0"/>
        <v xml:space="preserve"> </v>
      </c>
      <c r="X22" s="134"/>
    </row>
    <row r="23" spans="1:24">
      <c r="A23" s="58" t="s">
        <v>18</v>
      </c>
      <c r="B23" s="2"/>
      <c r="C23" s="4"/>
      <c r="D23" s="2"/>
      <c r="E23" s="38"/>
      <c r="F23" s="38"/>
      <c r="G23" s="38"/>
      <c r="H23" s="38"/>
      <c r="I23" s="38" t="s">
        <v>18</v>
      </c>
      <c r="J23" s="38" t="s">
        <v>18</v>
      </c>
      <c r="K23" s="2"/>
      <c r="L23" s="66"/>
      <c r="R23" s="136" t="str" cm="1">
        <f t="array" ref="R23">IF($A23="□"," ",IF($A23="☑",F23,ERROR))</f>
        <v xml:space="preserve"> </v>
      </c>
      <c r="S23" s="136" t="str" cm="1">
        <f t="array" ref="S23">IF($A23="□"," ",IF($A23="☑",G23,ERROR))</f>
        <v xml:space="preserve"> </v>
      </c>
      <c r="T23" s="136" t="str" cm="1">
        <f t="array" ref="T23">IF($A23="□"," ",IF($A23="☑",H23,ERROR))</f>
        <v xml:space="preserve"> </v>
      </c>
      <c r="U23" s="136" t="str">
        <f t="shared" si="0"/>
        <v xml:space="preserve"> </v>
      </c>
      <c r="X23" s="134"/>
    </row>
    <row r="24" spans="1:24">
      <c r="A24" s="58" t="s">
        <v>18</v>
      </c>
      <c r="B24" s="2"/>
      <c r="C24" s="4"/>
      <c r="D24" s="2"/>
      <c r="E24" s="38"/>
      <c r="F24" s="38"/>
      <c r="G24" s="38"/>
      <c r="H24" s="38"/>
      <c r="I24" s="38" t="s">
        <v>18</v>
      </c>
      <c r="J24" s="38" t="s">
        <v>18</v>
      </c>
      <c r="K24" s="2"/>
      <c r="L24" s="66"/>
      <c r="R24" s="136" t="str" cm="1">
        <f t="array" ref="R24">IF($A24="□"," ",IF($A24="☑",F24,ERROR))</f>
        <v xml:space="preserve"> </v>
      </c>
      <c r="S24" s="136" t="str" cm="1">
        <f t="array" ref="S24">IF($A24="□"," ",IF($A24="☑",G24,ERROR))</f>
        <v xml:space="preserve"> </v>
      </c>
      <c r="T24" s="136" t="str" cm="1">
        <f t="array" ref="T24">IF($A24="□"," ",IF($A24="☑",H24,ERROR))</f>
        <v xml:space="preserve"> </v>
      </c>
      <c r="U24" s="136" t="str">
        <f t="shared" si="0"/>
        <v xml:space="preserve"> </v>
      </c>
      <c r="X24" s="134"/>
    </row>
    <row r="25" spans="1:24">
      <c r="A25" s="58" t="s">
        <v>18</v>
      </c>
      <c r="B25" s="2"/>
      <c r="C25" s="4"/>
      <c r="D25" s="2"/>
      <c r="E25" s="38"/>
      <c r="F25" s="38"/>
      <c r="G25" s="38"/>
      <c r="H25" s="38"/>
      <c r="I25" s="38" t="s">
        <v>18</v>
      </c>
      <c r="J25" s="38" t="s">
        <v>18</v>
      </c>
      <c r="K25" s="2"/>
      <c r="L25" s="66"/>
      <c r="R25" s="136" t="str" cm="1">
        <f t="array" ref="R25">IF($A25="□"," ",IF($A25="☑",F25,ERROR))</f>
        <v xml:space="preserve"> </v>
      </c>
      <c r="S25" s="136" t="str" cm="1">
        <f t="array" ref="S25">IF($A25="□"," ",IF($A25="☑",G25,ERROR))</f>
        <v xml:space="preserve"> </v>
      </c>
      <c r="T25" s="136" t="str" cm="1">
        <f t="array" ref="T25">IF($A25="□"," ",IF($A25="☑",H25,ERROR))</f>
        <v xml:space="preserve"> </v>
      </c>
      <c r="U25" s="136" t="str">
        <f t="shared" si="0"/>
        <v xml:space="preserve"> </v>
      </c>
      <c r="X25" s="134"/>
    </row>
    <row r="26" spans="1:24">
      <c r="A26" s="58" t="s">
        <v>18</v>
      </c>
      <c r="B26" s="2"/>
      <c r="C26" s="4"/>
      <c r="D26" s="2"/>
      <c r="E26" s="38"/>
      <c r="F26" s="38"/>
      <c r="G26" s="38"/>
      <c r="H26" s="38"/>
      <c r="I26" s="38" t="s">
        <v>18</v>
      </c>
      <c r="J26" s="38" t="s">
        <v>18</v>
      </c>
      <c r="K26" s="2"/>
      <c r="L26" s="66"/>
      <c r="R26" s="136" t="str" cm="1">
        <f t="array" ref="R26">IF($A26="□"," ",IF($A26="☑",F26,ERROR))</f>
        <v xml:space="preserve"> </v>
      </c>
      <c r="S26" s="136" t="str" cm="1">
        <f t="array" ref="S26">IF($A26="□"," ",IF($A26="☑",G26,ERROR))</f>
        <v xml:space="preserve"> </v>
      </c>
      <c r="T26" s="136" t="str" cm="1">
        <f t="array" ref="T26">IF($A26="□"," ",IF($A26="☑",H26,ERROR))</f>
        <v xml:space="preserve"> </v>
      </c>
      <c r="U26" s="136" t="str">
        <f t="shared" si="0"/>
        <v xml:space="preserve"> </v>
      </c>
      <c r="X26" s="134"/>
    </row>
    <row r="27" spans="1:24" ht="15" thickBot="1">
      <c r="A27" s="59" t="s">
        <v>18</v>
      </c>
      <c r="B27" s="77"/>
      <c r="C27" s="78"/>
      <c r="D27" s="77"/>
      <c r="E27" s="60"/>
      <c r="F27" s="60"/>
      <c r="G27" s="60"/>
      <c r="H27" s="60"/>
      <c r="I27" s="60" t="s">
        <v>18</v>
      </c>
      <c r="J27" s="60" t="s">
        <v>18</v>
      </c>
      <c r="K27" s="77"/>
      <c r="L27" s="80"/>
      <c r="R27" s="136" t="str" cm="1">
        <f t="array" ref="R27">IF($A27="□"," ",IF($A27="☑",F27,ERROR))</f>
        <v xml:space="preserve"> </v>
      </c>
      <c r="S27" s="136" t="str" cm="1">
        <f t="array" ref="S27">IF($A27="□"," ",IF($A27="☑",G27,ERROR))</f>
        <v xml:space="preserve"> </v>
      </c>
      <c r="T27" s="136" t="str" cm="1">
        <f t="array" ref="T27">IF($A27="□"," ",IF($A27="☑",H27,ERROR))</f>
        <v xml:space="preserve"> </v>
      </c>
      <c r="U27" s="136" t="str">
        <f t="shared" si="0"/>
        <v xml:space="preserve"> </v>
      </c>
      <c r="X27" s="134"/>
    </row>
    <row r="28" spans="1:24" ht="15" thickTop="1">
      <c r="A28" t="s">
        <v>509</v>
      </c>
      <c r="E28" s="37" t="s">
        <v>239</v>
      </c>
      <c r="F28" s="37">
        <f>SUM(Q:Q)</f>
        <v>0</v>
      </c>
      <c r="G28" s="37">
        <f>SUM(R:R)</f>
        <v>0</v>
      </c>
      <c r="H28" s="37">
        <f>SUM(S:S)</f>
        <v>0</v>
      </c>
      <c r="I28" s="37">
        <f>COUNTIF(I20:I27,"☑")</f>
        <v>0</v>
      </c>
      <c r="J28" s="37">
        <f>SUM(U20:U27)</f>
        <v>0</v>
      </c>
      <c r="K28" s="37">
        <f>COUNTIF(A20:A27,"☑")-I28-J28</f>
        <v>0</v>
      </c>
      <c r="X28" s="134"/>
    </row>
    <row r="29" spans="1:24" ht="22.25" customHeight="1">
      <c r="E29" s="37"/>
      <c r="F29" s="37"/>
      <c r="G29" s="37"/>
      <c r="H29" s="37"/>
      <c r="I29" s="37"/>
      <c r="J29" s="37"/>
      <c r="K29" s="37"/>
      <c r="X29" s="134"/>
    </row>
    <row r="30" spans="1:24" ht="17">
      <c r="B30" s="6" t="s">
        <v>252</v>
      </c>
      <c r="C30" s="7"/>
      <c r="D30" s="12"/>
      <c r="E30"/>
      <c r="J30" s="1"/>
      <c r="K30" s="37"/>
    </row>
    <row r="31" spans="1:24">
      <c r="A31" s="255" t="s">
        <v>253</v>
      </c>
      <c r="B31" s="255"/>
      <c r="C31" s="266" t="s">
        <v>254</v>
      </c>
      <c r="D31" s="269" t="s">
        <v>255</v>
      </c>
      <c r="E31" s="255" t="s">
        <v>256</v>
      </c>
      <c r="F31" s="255" t="s">
        <v>7</v>
      </c>
      <c r="G31" s="255"/>
      <c r="H31" s="255"/>
      <c r="I31" s="251" t="s">
        <v>10</v>
      </c>
      <c r="J31" s="252"/>
      <c r="K31" s="1"/>
      <c r="T31" s="227" t="s">
        <v>11</v>
      </c>
      <c r="U31" s="227"/>
      <c r="V31" s="227"/>
    </row>
    <row r="32" spans="1:24" ht="15" thickBot="1">
      <c r="A32" s="261"/>
      <c r="B32" s="261"/>
      <c r="C32" s="261"/>
      <c r="D32" s="270"/>
      <c r="E32" s="261"/>
      <c r="F32" s="40" t="s">
        <v>12</v>
      </c>
      <c r="G32" s="40" t="s">
        <v>13</v>
      </c>
      <c r="H32" s="62" t="s">
        <v>14</v>
      </c>
      <c r="I32" s="253"/>
      <c r="J32" s="254"/>
      <c r="K32" s="1"/>
      <c r="T32" s="135" t="s">
        <v>12</v>
      </c>
      <c r="U32" s="135" t="s">
        <v>13</v>
      </c>
      <c r="V32" s="135" t="s">
        <v>14</v>
      </c>
    </row>
    <row r="33" spans="1:22" ht="15" thickTop="1">
      <c r="A33" s="63" t="s">
        <v>18</v>
      </c>
      <c r="B33" s="75"/>
      <c r="C33" s="83"/>
      <c r="D33" s="75"/>
      <c r="E33" s="64"/>
      <c r="F33" s="64"/>
      <c r="G33" s="64"/>
      <c r="H33" s="64"/>
      <c r="I33" s="278"/>
      <c r="J33" s="279"/>
      <c r="K33" s="1"/>
      <c r="T33" s="136" t="str" cm="1">
        <f t="array" ref="T33">IF($A33="□"," ",IF($A33="☑",F33,ERROR))</f>
        <v xml:space="preserve"> </v>
      </c>
      <c r="U33" s="136" t="str" cm="1">
        <f t="array" ref="U33">IF($A33="□"," ",IF($A33="☑",G33,ERROR))</f>
        <v xml:space="preserve"> </v>
      </c>
      <c r="V33" s="136" t="str" cm="1">
        <f t="array" ref="V33">IF($A33="□"," ",IF($A33="☑",H33,ERROR))</f>
        <v xml:space="preserve"> </v>
      </c>
    </row>
    <row r="34" spans="1:22">
      <c r="A34" s="58" t="s">
        <v>18</v>
      </c>
      <c r="B34" s="2"/>
      <c r="C34" s="4"/>
      <c r="D34" s="2"/>
      <c r="E34" s="38"/>
      <c r="F34" s="38"/>
      <c r="G34" s="38"/>
      <c r="H34" s="38"/>
      <c r="I34" s="271"/>
      <c r="J34" s="280"/>
      <c r="K34" s="1"/>
      <c r="T34" s="136" t="str" cm="1">
        <f t="array" ref="T34">IF($A34="□"," ",IF($A34="☑",F34,ERROR))</f>
        <v xml:space="preserve"> </v>
      </c>
      <c r="U34" s="136" t="str" cm="1">
        <f t="array" ref="U34">IF($A34="□"," ",IF($A34="☑",G34,ERROR))</f>
        <v xml:space="preserve"> </v>
      </c>
      <c r="V34" s="136" t="str" cm="1">
        <f t="array" ref="V34">IF($A34="□"," ",IF($A34="☑",H34,ERROR))</f>
        <v xml:space="preserve"> </v>
      </c>
    </row>
    <row r="35" spans="1:22">
      <c r="A35" s="58" t="s">
        <v>18</v>
      </c>
      <c r="B35" s="2"/>
      <c r="C35" s="4"/>
      <c r="D35" s="2"/>
      <c r="E35" s="38"/>
      <c r="F35" s="38"/>
      <c r="G35" s="38"/>
      <c r="H35" s="38"/>
      <c r="I35" s="271"/>
      <c r="J35" s="280"/>
      <c r="K35" s="1"/>
      <c r="T35" s="136" t="str" cm="1">
        <f t="array" ref="T35">IF($A35="□"," ",IF($A35="☑",F35,ERROR))</f>
        <v xml:space="preserve"> </v>
      </c>
      <c r="U35" s="136" t="str" cm="1">
        <f t="array" ref="U35">IF($A35="□"," ",IF($A35="☑",G35,ERROR))</f>
        <v xml:space="preserve"> </v>
      </c>
      <c r="V35" s="136" t="str" cm="1">
        <f t="array" ref="V35">IF($A35="□"," ",IF($A35="☑",H35,ERROR))</f>
        <v xml:space="preserve"> </v>
      </c>
    </row>
    <row r="36" spans="1:22">
      <c r="A36" s="58" t="s">
        <v>18</v>
      </c>
      <c r="B36" s="2"/>
      <c r="C36" s="4"/>
      <c r="D36" s="2"/>
      <c r="E36" s="38"/>
      <c r="F36" s="38"/>
      <c r="G36" s="38"/>
      <c r="H36" s="38"/>
      <c r="I36" s="271"/>
      <c r="J36" s="280"/>
      <c r="K36" s="1"/>
      <c r="T36" s="136" t="str" cm="1">
        <f t="array" ref="T36">IF($A36="□"," ",IF($A36="☑",F36,ERROR))</f>
        <v xml:space="preserve"> </v>
      </c>
      <c r="U36" s="136" t="str" cm="1">
        <f t="array" ref="U36">IF($A36="□"," ",IF($A36="☑",G36,ERROR))</f>
        <v xml:space="preserve"> </v>
      </c>
      <c r="V36" s="136" t="str" cm="1">
        <f t="array" ref="V36">IF($A36="□"," ",IF($A36="☑",H36,ERROR))</f>
        <v xml:space="preserve"> </v>
      </c>
    </row>
    <row r="37" spans="1:22">
      <c r="A37" s="58" t="s">
        <v>18</v>
      </c>
      <c r="B37" s="2"/>
      <c r="C37" s="4"/>
      <c r="D37" s="2"/>
      <c r="E37" s="38"/>
      <c r="F37" s="38"/>
      <c r="G37" s="38"/>
      <c r="H37" s="38"/>
      <c r="I37" s="271"/>
      <c r="J37" s="280"/>
      <c r="K37" s="1"/>
      <c r="T37" s="136" t="str" cm="1">
        <f t="array" ref="T37">IF($A37="□"," ",IF($A37="☑",F37,ERROR))</f>
        <v xml:space="preserve"> </v>
      </c>
      <c r="U37" s="136" t="str" cm="1">
        <f t="array" ref="U37">IF($A37="□"," ",IF($A37="☑",G37,ERROR))</f>
        <v xml:space="preserve"> </v>
      </c>
      <c r="V37" s="136" t="str" cm="1">
        <f t="array" ref="V37">IF($A37="□"," ",IF($A37="☑",H37,ERROR))</f>
        <v xml:space="preserve"> </v>
      </c>
    </row>
    <row r="38" spans="1:22">
      <c r="A38" s="58" t="s">
        <v>18</v>
      </c>
      <c r="B38" s="2"/>
      <c r="C38" s="4"/>
      <c r="D38" s="2"/>
      <c r="E38" s="38"/>
      <c r="F38" s="38"/>
      <c r="G38" s="38"/>
      <c r="H38" s="38"/>
      <c r="I38" s="271"/>
      <c r="J38" s="280"/>
      <c r="K38" s="1"/>
      <c r="T38" s="136" t="str" cm="1">
        <f t="array" ref="T38">IF($A38="□"," ",IF($A38="☑",F38,ERROR))</f>
        <v xml:space="preserve"> </v>
      </c>
      <c r="U38" s="136" t="str" cm="1">
        <f t="array" ref="U38">IF($A38="□"," ",IF($A38="☑",G38,ERROR))</f>
        <v xml:space="preserve"> </v>
      </c>
      <c r="V38" s="136" t="str" cm="1">
        <f t="array" ref="V38">IF($A38="□"," ",IF($A38="☑",H38,ERROR))</f>
        <v xml:space="preserve"> </v>
      </c>
    </row>
    <row r="39" spans="1:22" ht="15" thickBot="1">
      <c r="A39" s="59" t="s">
        <v>18</v>
      </c>
      <c r="B39" s="77"/>
      <c r="C39" s="78"/>
      <c r="D39" s="77"/>
      <c r="E39" s="60"/>
      <c r="F39" s="60"/>
      <c r="G39" s="60"/>
      <c r="H39" s="60"/>
      <c r="I39" s="276"/>
      <c r="J39" s="277"/>
      <c r="K39" s="1"/>
      <c r="T39" s="136" t="str" cm="1">
        <f t="array" ref="T39">IF($A39="□"," ",IF($A39="☑",F39,ERROR))</f>
        <v xml:space="preserve"> </v>
      </c>
      <c r="U39" s="136" t="str" cm="1">
        <f t="array" ref="U39">IF($A39="□"," ",IF($A39="☑",G39,ERROR))</f>
        <v xml:space="preserve"> </v>
      </c>
      <c r="V39" s="136" t="str" cm="1">
        <f t="array" ref="V39">IF($A39="□"," ",IF($A39="☑",H39,ERROR))</f>
        <v xml:space="preserve"> </v>
      </c>
    </row>
    <row r="40" spans="1:22" ht="15" thickTop="1">
      <c r="A40" t="s">
        <v>355</v>
      </c>
      <c r="D40" s="37"/>
      <c r="E40" s="37" t="s">
        <v>140</v>
      </c>
      <c r="F40" s="37">
        <f>SUM(T:T)</f>
        <v>0</v>
      </c>
      <c r="G40" s="37">
        <f>SUM(U:U)</f>
        <v>0</v>
      </c>
      <c r="H40" s="37">
        <f>SUM(V:V)</f>
        <v>0</v>
      </c>
      <c r="I40" s="37">
        <f>COUNTIF(A33:A39,"☑")</f>
        <v>0</v>
      </c>
      <c r="J40" s="37"/>
    </row>
    <row r="41" spans="1:22">
      <c r="A41" t="s">
        <v>530</v>
      </c>
    </row>
    <row r="42" spans="1:22">
      <c r="A42" s="275" t="s">
        <v>536</v>
      </c>
      <c r="B42" s="275"/>
      <c r="C42" s="275"/>
      <c r="D42" s="275"/>
    </row>
  </sheetData>
  <mergeCells count="38">
    <mergeCell ref="A42:D42"/>
    <mergeCell ref="I39:J39"/>
    <mergeCell ref="F6:H6"/>
    <mergeCell ref="T31:V31"/>
    <mergeCell ref="I33:J33"/>
    <mergeCell ref="I34:J34"/>
    <mergeCell ref="I35:J35"/>
    <mergeCell ref="I36:J36"/>
    <mergeCell ref="I37:J37"/>
    <mergeCell ref="I38:J38"/>
    <mergeCell ref="R18:T18"/>
    <mergeCell ref="N6:P6"/>
    <mergeCell ref="J18:J19"/>
    <mergeCell ref="U18:U19"/>
    <mergeCell ref="A15:D15"/>
    <mergeCell ref="A1:K1"/>
    <mergeCell ref="A31:B32"/>
    <mergeCell ref="C31:C32"/>
    <mergeCell ref="D31:D32"/>
    <mergeCell ref="E31:E32"/>
    <mergeCell ref="F31:H31"/>
    <mergeCell ref="I31:J32"/>
    <mergeCell ref="A18:B19"/>
    <mergeCell ref="C18:C19"/>
    <mergeCell ref="D18:D19"/>
    <mergeCell ref="E18:E19"/>
    <mergeCell ref="F18:H18"/>
    <mergeCell ref="I18:I19"/>
    <mergeCell ref="K18:K19"/>
    <mergeCell ref="E6:E7"/>
    <mergeCell ref="K2:L2"/>
    <mergeCell ref="A3:C3"/>
    <mergeCell ref="A6:B7"/>
    <mergeCell ref="C6:C7"/>
    <mergeCell ref="D6:D7"/>
    <mergeCell ref="K6:K7"/>
    <mergeCell ref="I6:I7"/>
    <mergeCell ref="H3:K3"/>
  </mergeCells>
  <phoneticPr fontId="4"/>
  <dataValidations count="1">
    <dataValidation type="list" allowBlank="1" showInputMessage="1" showErrorMessage="1" sqref="I8:I14 A8:A14 A20:A27 A33:A39 I20:J27" xr:uid="{00000000-0002-0000-0700-000000000000}">
      <formula1>"□,☑"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landscape" r:id="rId1"/>
  <headerFooter>
    <oddHeader>&amp;L書式Ｃ－7&amp;R＊受付番号　　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3"/>
  <sheetViews>
    <sheetView topLeftCell="A22" zoomScale="90" zoomScaleNormal="90" zoomScaleSheetLayoutView="100" workbookViewId="0">
      <selection activeCell="A50" sqref="A50:XFD53"/>
    </sheetView>
  </sheetViews>
  <sheetFormatPr baseColWidth="10" defaultColWidth="8.6640625" defaultRowHeight="14"/>
  <cols>
    <col min="1" max="1" width="3.33203125" customWidth="1"/>
    <col min="2" max="2" width="4.5" customWidth="1"/>
    <col min="3" max="3" width="14.5" customWidth="1"/>
    <col min="4" max="4" width="16.5" bestFit="1" customWidth="1"/>
    <col min="5" max="5" width="32.6640625" customWidth="1"/>
    <col min="6" max="6" width="5.33203125" customWidth="1"/>
    <col min="7" max="7" width="5.6640625" customWidth="1"/>
    <col min="8" max="11" width="5.33203125" style="1" customWidth="1"/>
    <col min="12" max="12" width="6.6640625" customWidth="1"/>
    <col min="13" max="14" width="8.6640625" customWidth="1"/>
    <col min="15" max="16" width="8.6640625" style="134"/>
  </cols>
  <sheetData>
    <row r="1" spans="1:16" ht="22">
      <c r="A1" s="228" t="s">
        <v>527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42"/>
    </row>
    <row r="2" spans="1:16" ht="15" thickBot="1">
      <c r="A2" t="s">
        <v>503</v>
      </c>
    </row>
    <row r="3" spans="1:16" ht="44.75" customHeight="1" thickTop="1" thickBot="1">
      <c r="A3" s="230" t="s">
        <v>1</v>
      </c>
      <c r="B3" s="231"/>
      <c r="C3" s="231"/>
      <c r="D3" s="232"/>
      <c r="E3" t="s">
        <v>2</v>
      </c>
      <c r="H3" s="246" t="s">
        <v>401</v>
      </c>
      <c r="I3" s="247"/>
      <c r="J3" s="247"/>
      <c r="K3" s="247"/>
      <c r="L3" s="247"/>
      <c r="M3" s="248"/>
    </row>
    <row r="4" spans="1:16" ht="22.25" customHeight="1" thickTop="1">
      <c r="A4" s="37"/>
      <c r="B4" s="169"/>
      <c r="C4" s="169"/>
      <c r="D4" s="169"/>
      <c r="L4" s="1"/>
      <c r="M4" s="1"/>
    </row>
    <row r="5" spans="1:16" ht="17">
      <c r="B5" s="14" t="s">
        <v>528</v>
      </c>
      <c r="C5" s="14"/>
      <c r="D5" s="14"/>
      <c r="H5" s="288"/>
      <c r="I5" s="288"/>
      <c r="J5" s="288"/>
      <c r="K5" s="288"/>
      <c r="L5" s="288"/>
      <c r="M5" s="288"/>
      <c r="N5" s="37"/>
    </row>
    <row r="6" spans="1:16">
      <c r="A6" s="251" t="s">
        <v>257</v>
      </c>
      <c r="B6" s="286"/>
      <c r="C6" s="252"/>
      <c r="D6" s="255" t="s">
        <v>5</v>
      </c>
      <c r="E6" s="255" t="s">
        <v>6</v>
      </c>
      <c r="F6" s="261" t="s">
        <v>258</v>
      </c>
      <c r="G6" s="293" t="s">
        <v>259</v>
      </c>
      <c r="H6" s="271" t="s">
        <v>7</v>
      </c>
      <c r="I6" s="272"/>
      <c r="J6" s="272"/>
      <c r="K6" s="273"/>
      <c r="L6" s="251" t="s">
        <v>10</v>
      </c>
      <c r="M6" s="252"/>
      <c r="N6" s="37"/>
      <c r="O6" s="227" t="s">
        <v>11</v>
      </c>
      <c r="P6" s="227"/>
    </row>
    <row r="7" spans="1:16" ht="15" thickBot="1">
      <c r="A7" s="253"/>
      <c r="B7" s="287"/>
      <c r="C7" s="254"/>
      <c r="D7" s="255"/>
      <c r="E7" s="255"/>
      <c r="F7" s="262"/>
      <c r="G7" s="294"/>
      <c r="H7" s="48" t="s">
        <v>12</v>
      </c>
      <c r="I7" s="48" t="s">
        <v>13</v>
      </c>
      <c r="J7" s="86" t="s">
        <v>14</v>
      </c>
      <c r="K7" s="41" t="s">
        <v>260</v>
      </c>
      <c r="L7" s="290"/>
      <c r="M7" s="291"/>
      <c r="N7" s="37"/>
      <c r="O7" s="135" t="s">
        <v>12</v>
      </c>
      <c r="P7" s="135" t="s">
        <v>14</v>
      </c>
    </row>
    <row r="8" spans="1:16" ht="13.25" customHeight="1" thickTop="1">
      <c r="A8" s="269" t="s">
        <v>261</v>
      </c>
      <c r="B8" s="52" t="s">
        <v>18</v>
      </c>
      <c r="C8" s="50" t="s">
        <v>453</v>
      </c>
      <c r="D8" s="3" t="s">
        <v>262</v>
      </c>
      <c r="E8" s="55" t="s">
        <v>263</v>
      </c>
      <c r="F8" s="63" t="s">
        <v>18</v>
      </c>
      <c r="G8" s="64" t="s">
        <v>18</v>
      </c>
      <c r="H8" s="64"/>
      <c r="I8" s="64" t="s">
        <v>381</v>
      </c>
      <c r="J8" s="57"/>
      <c r="K8" s="47">
        <f>SUM(H8:J8)</f>
        <v>0</v>
      </c>
      <c r="L8" s="292"/>
      <c r="M8" s="279"/>
      <c r="O8" s="136" t="str" cm="1">
        <f t="array" ref="O8">IF($B8="□"," ",IF($B8="☑",H8,ERROR))</f>
        <v xml:space="preserve"> </v>
      </c>
      <c r="P8" s="136" t="str" cm="1">
        <f t="array" ref="P8">IF($B8="□"," ",IF($B8="☑",J8,ERROR))</f>
        <v xml:space="preserve"> </v>
      </c>
    </row>
    <row r="9" spans="1:16">
      <c r="A9" s="270"/>
      <c r="B9" s="53" t="s">
        <v>18</v>
      </c>
      <c r="C9" s="50" t="s">
        <v>454</v>
      </c>
      <c r="D9" s="4" t="s">
        <v>264</v>
      </c>
      <c r="E9" s="55" t="s">
        <v>265</v>
      </c>
      <c r="F9" s="58" t="s">
        <v>18</v>
      </c>
      <c r="G9" s="38" t="s">
        <v>18</v>
      </c>
      <c r="H9" s="38"/>
      <c r="I9" s="38" t="s">
        <v>381</v>
      </c>
      <c r="J9" s="138"/>
      <c r="K9" s="47">
        <f t="shared" ref="K9:K47" si="0">SUM(H9:J9)</f>
        <v>0</v>
      </c>
      <c r="L9" s="289"/>
      <c r="M9" s="280"/>
      <c r="O9" s="136" t="str" cm="1">
        <f t="array" ref="O9">IF($B9="□"," ",IF($B9="☑",H9,ERROR))</f>
        <v xml:space="preserve"> </v>
      </c>
      <c r="P9" s="136" t="str" cm="1">
        <f t="array" ref="P9">IF($B9="□"," ",IF($B9="☑",J9,ERROR))</f>
        <v xml:space="preserve"> </v>
      </c>
    </row>
    <row r="10" spans="1:16">
      <c r="A10" s="270"/>
      <c r="B10" s="53" t="s">
        <v>18</v>
      </c>
      <c r="C10" s="50" t="s">
        <v>455</v>
      </c>
      <c r="D10" s="4" t="s">
        <v>266</v>
      </c>
      <c r="E10" s="55" t="s">
        <v>267</v>
      </c>
      <c r="F10" s="58" t="s">
        <v>18</v>
      </c>
      <c r="G10" s="38" t="s">
        <v>18</v>
      </c>
      <c r="H10" s="38"/>
      <c r="I10" s="38" t="s">
        <v>381</v>
      </c>
      <c r="J10" s="138"/>
      <c r="K10" s="47">
        <f t="shared" si="0"/>
        <v>0</v>
      </c>
      <c r="L10" s="289"/>
      <c r="M10" s="280"/>
      <c r="O10" s="136" t="str" cm="1">
        <f t="array" ref="O10">IF($B10="□"," ",IF($B10="☑",H10,ERROR))</f>
        <v xml:space="preserve"> </v>
      </c>
      <c r="P10" s="136" t="str" cm="1">
        <f t="array" ref="P10">IF($B10="□"," ",IF($B10="☑",J10,ERROR))</f>
        <v xml:space="preserve"> </v>
      </c>
    </row>
    <row r="11" spans="1:16">
      <c r="A11" s="270"/>
      <c r="B11" s="53" t="s">
        <v>18</v>
      </c>
      <c r="C11" s="50" t="s">
        <v>456</v>
      </c>
      <c r="D11" s="4" t="s">
        <v>268</v>
      </c>
      <c r="E11" s="55" t="s">
        <v>269</v>
      </c>
      <c r="F11" s="58" t="s">
        <v>18</v>
      </c>
      <c r="G11" s="38" t="s">
        <v>18</v>
      </c>
      <c r="H11" s="38"/>
      <c r="I11" s="38" t="s">
        <v>381</v>
      </c>
      <c r="J11" s="138"/>
      <c r="K11" s="47">
        <f t="shared" si="0"/>
        <v>0</v>
      </c>
      <c r="L11" s="289"/>
      <c r="M11" s="280"/>
      <c r="O11" s="136" t="str" cm="1">
        <f t="array" ref="O11">IF($B11="□"," ",IF($B11="☑",H11,ERROR))</f>
        <v xml:space="preserve"> </v>
      </c>
      <c r="P11" s="136" t="str" cm="1">
        <f t="array" ref="P11">IF($B11="□"," ",IF($B11="☑",J11,ERROR))</f>
        <v xml:space="preserve"> </v>
      </c>
    </row>
    <row r="12" spans="1:16">
      <c r="A12" s="270"/>
      <c r="B12" s="53" t="s">
        <v>18</v>
      </c>
      <c r="C12" s="50" t="s">
        <v>457</v>
      </c>
      <c r="D12" s="4" t="s">
        <v>270</v>
      </c>
      <c r="E12" s="55" t="s">
        <v>271</v>
      </c>
      <c r="F12" s="58" t="s">
        <v>18</v>
      </c>
      <c r="G12" s="38" t="s">
        <v>18</v>
      </c>
      <c r="H12" s="38"/>
      <c r="I12" s="38" t="s">
        <v>381</v>
      </c>
      <c r="J12" s="138"/>
      <c r="K12" s="47">
        <f t="shared" si="0"/>
        <v>0</v>
      </c>
      <c r="L12" s="289"/>
      <c r="M12" s="280"/>
      <c r="O12" s="136" t="str" cm="1">
        <f t="array" ref="O12">IF($B12="□"," ",IF($B12="☑",H12,ERROR))</f>
        <v xml:space="preserve"> </v>
      </c>
      <c r="P12" s="136" t="str" cm="1">
        <f t="array" ref="P12">IF($B12="□"," ",IF($B12="☑",J12,ERROR))</f>
        <v xml:space="preserve"> </v>
      </c>
    </row>
    <row r="13" spans="1:16">
      <c r="A13" s="270"/>
      <c r="B13" s="53" t="s">
        <v>18</v>
      </c>
      <c r="C13" s="50" t="s">
        <v>458</v>
      </c>
      <c r="D13" s="4" t="s">
        <v>272</v>
      </c>
      <c r="E13" s="55" t="s">
        <v>273</v>
      </c>
      <c r="F13" s="58" t="s">
        <v>18</v>
      </c>
      <c r="G13" s="38" t="s">
        <v>18</v>
      </c>
      <c r="H13" s="38"/>
      <c r="I13" s="38" t="s">
        <v>381</v>
      </c>
      <c r="J13" s="138"/>
      <c r="K13" s="47">
        <f t="shared" si="0"/>
        <v>0</v>
      </c>
      <c r="L13" s="289"/>
      <c r="M13" s="280"/>
      <c r="O13" s="136" t="str" cm="1">
        <f t="array" ref="O13">IF($B13="□"," ",IF($B13="☑",H13,ERROR))</f>
        <v xml:space="preserve"> </v>
      </c>
      <c r="P13" s="136" t="str" cm="1">
        <f t="array" ref="P13">IF($B13="□"," ",IF($B13="☑",J13,ERROR))</f>
        <v xml:space="preserve"> </v>
      </c>
    </row>
    <row r="14" spans="1:16">
      <c r="A14" s="270"/>
      <c r="B14" s="53" t="s">
        <v>18</v>
      </c>
      <c r="C14" s="50" t="s">
        <v>459</v>
      </c>
      <c r="D14" s="4" t="s">
        <v>274</v>
      </c>
      <c r="E14" s="55" t="s">
        <v>275</v>
      </c>
      <c r="F14" s="58" t="s">
        <v>18</v>
      </c>
      <c r="G14" s="38" t="s">
        <v>18</v>
      </c>
      <c r="H14" s="38"/>
      <c r="I14" s="38" t="s">
        <v>381</v>
      </c>
      <c r="J14" s="138"/>
      <c r="K14" s="47">
        <f t="shared" si="0"/>
        <v>0</v>
      </c>
      <c r="L14" s="289"/>
      <c r="M14" s="280"/>
      <c r="O14" s="136" t="str" cm="1">
        <f t="array" ref="O14">IF($B14="□"," ",IF($B14="☑",H14,ERROR))</f>
        <v xml:space="preserve"> </v>
      </c>
      <c r="P14" s="136" t="str" cm="1">
        <f t="array" ref="P14">IF($B14="□"," ",IF($B14="☑",J14,ERROR))</f>
        <v xml:space="preserve"> </v>
      </c>
    </row>
    <row r="15" spans="1:16">
      <c r="A15" s="270"/>
      <c r="B15" s="53" t="s">
        <v>18</v>
      </c>
      <c r="C15" s="50" t="s">
        <v>460</v>
      </c>
      <c r="D15" s="4" t="s">
        <v>276</v>
      </c>
      <c r="E15" s="55" t="s">
        <v>277</v>
      </c>
      <c r="F15" s="58" t="s">
        <v>18</v>
      </c>
      <c r="G15" s="38" t="s">
        <v>18</v>
      </c>
      <c r="H15" s="38"/>
      <c r="I15" s="38" t="s">
        <v>381</v>
      </c>
      <c r="J15" s="138"/>
      <c r="K15" s="47">
        <f t="shared" si="0"/>
        <v>0</v>
      </c>
      <c r="L15" s="289"/>
      <c r="M15" s="280"/>
      <c r="O15" s="136" t="str" cm="1">
        <f t="array" ref="O15">IF($B15="□"," ",IF($B15="☑",H15,ERROR))</f>
        <v xml:space="preserve"> </v>
      </c>
      <c r="P15" s="136" t="str" cm="1">
        <f t="array" ref="P15">IF($B15="□"," ",IF($B15="☑",J15,ERROR))</f>
        <v xml:space="preserve"> </v>
      </c>
    </row>
    <row r="16" spans="1:16">
      <c r="A16" s="270"/>
      <c r="B16" s="53" t="s">
        <v>18</v>
      </c>
      <c r="C16" s="50" t="s">
        <v>461</v>
      </c>
      <c r="D16" s="4" t="s">
        <v>278</v>
      </c>
      <c r="E16" s="55" t="s">
        <v>279</v>
      </c>
      <c r="F16" s="58" t="s">
        <v>18</v>
      </c>
      <c r="G16" s="38" t="s">
        <v>18</v>
      </c>
      <c r="H16" s="38"/>
      <c r="I16" s="38" t="s">
        <v>381</v>
      </c>
      <c r="J16" s="138"/>
      <c r="K16" s="47">
        <f t="shared" si="0"/>
        <v>0</v>
      </c>
      <c r="L16" s="289"/>
      <c r="M16" s="280"/>
      <c r="O16" s="136" t="str" cm="1">
        <f t="array" ref="O16">IF($B16="□"," ",IF($B16="☑",H16,ERROR))</f>
        <v xml:space="preserve"> </v>
      </c>
      <c r="P16" s="136" t="str" cm="1">
        <f t="array" ref="P16">IF($B16="□"," ",IF($B16="☑",J16,ERROR))</f>
        <v xml:space="preserve"> </v>
      </c>
    </row>
    <row r="17" spans="1:16">
      <c r="A17" s="270"/>
      <c r="B17" s="53" t="s">
        <v>18</v>
      </c>
      <c r="C17" s="50" t="s">
        <v>462</v>
      </c>
      <c r="D17" s="4" t="s">
        <v>280</v>
      </c>
      <c r="E17" s="55" t="s">
        <v>281</v>
      </c>
      <c r="F17" s="58" t="s">
        <v>18</v>
      </c>
      <c r="G17" s="38" t="s">
        <v>18</v>
      </c>
      <c r="H17" s="38"/>
      <c r="I17" s="38" t="s">
        <v>381</v>
      </c>
      <c r="J17" s="138"/>
      <c r="K17" s="47">
        <f t="shared" si="0"/>
        <v>0</v>
      </c>
      <c r="L17" s="289"/>
      <c r="M17" s="280"/>
      <c r="O17" s="136" t="str" cm="1">
        <f t="array" ref="O17">IF($B17="□"," ",IF($B17="☑",H17,ERROR))</f>
        <v xml:space="preserve"> </v>
      </c>
      <c r="P17" s="136" t="str" cm="1">
        <f t="array" ref="P17">IF($B17="□"," ",IF($B17="☑",J17,ERROR))</f>
        <v xml:space="preserve"> </v>
      </c>
    </row>
    <row r="18" spans="1:16">
      <c r="A18" s="270"/>
      <c r="B18" s="53" t="s">
        <v>18</v>
      </c>
      <c r="C18" s="50" t="s">
        <v>463</v>
      </c>
      <c r="D18" s="4" t="s">
        <v>282</v>
      </c>
      <c r="E18" s="55" t="s">
        <v>283</v>
      </c>
      <c r="F18" s="58" t="s">
        <v>18</v>
      </c>
      <c r="G18" s="38" t="s">
        <v>18</v>
      </c>
      <c r="H18" s="38"/>
      <c r="I18" s="38" t="s">
        <v>381</v>
      </c>
      <c r="J18" s="138"/>
      <c r="K18" s="47">
        <f t="shared" si="0"/>
        <v>0</v>
      </c>
      <c r="L18" s="289"/>
      <c r="M18" s="280"/>
      <c r="O18" s="136" t="str" cm="1">
        <f t="array" ref="O18">IF($B18="□"," ",IF($B18="☑",H18,ERROR))</f>
        <v xml:space="preserve"> </v>
      </c>
      <c r="P18" s="136" t="str" cm="1">
        <f t="array" ref="P18">IF($B18="□"," ",IF($B18="☑",J18,ERROR))</f>
        <v xml:space="preserve"> </v>
      </c>
    </row>
    <row r="19" spans="1:16">
      <c r="A19" s="270"/>
      <c r="B19" s="53" t="s">
        <v>18</v>
      </c>
      <c r="C19" s="50" t="s">
        <v>464</v>
      </c>
      <c r="D19" s="4" t="s">
        <v>284</v>
      </c>
      <c r="E19" s="55" t="s">
        <v>285</v>
      </c>
      <c r="F19" s="58" t="s">
        <v>18</v>
      </c>
      <c r="G19" s="38" t="s">
        <v>22</v>
      </c>
      <c r="H19" s="38"/>
      <c r="I19" s="38" t="s">
        <v>381</v>
      </c>
      <c r="J19" s="138"/>
      <c r="K19" s="47">
        <f t="shared" si="0"/>
        <v>0</v>
      </c>
      <c r="L19" s="289"/>
      <c r="M19" s="280"/>
      <c r="O19" s="136" t="str" cm="1">
        <f t="array" ref="O19">IF($B19="□"," ",IF($B19="☑",H19,ERROR))</f>
        <v xml:space="preserve"> </v>
      </c>
      <c r="P19" s="136" t="str" cm="1">
        <f t="array" ref="P19">IF($B19="□"," ",IF($B19="☑",J19,ERROR))</f>
        <v xml:space="preserve"> </v>
      </c>
    </row>
    <row r="20" spans="1:16">
      <c r="A20" s="270"/>
      <c r="B20" s="53" t="s">
        <v>18</v>
      </c>
      <c r="C20" s="50" t="s">
        <v>465</v>
      </c>
      <c r="D20" s="4" t="s">
        <v>286</v>
      </c>
      <c r="E20" s="55" t="s">
        <v>287</v>
      </c>
      <c r="F20" s="58" t="s">
        <v>18</v>
      </c>
      <c r="G20" s="38" t="s">
        <v>18</v>
      </c>
      <c r="H20" s="38"/>
      <c r="I20" s="38" t="s">
        <v>381</v>
      </c>
      <c r="J20" s="138"/>
      <c r="K20" s="47">
        <f t="shared" si="0"/>
        <v>0</v>
      </c>
      <c r="L20" s="289"/>
      <c r="M20" s="280"/>
      <c r="O20" s="136" t="str" cm="1">
        <f t="array" ref="O20">IF($B20="□"," ",IF($B20="☑",H20,ERROR))</f>
        <v xml:space="preserve"> </v>
      </c>
      <c r="P20" s="136" t="str" cm="1">
        <f t="array" ref="P20">IF($B20="□"," ",IF($B20="☑",J20,ERROR))</f>
        <v xml:space="preserve"> </v>
      </c>
    </row>
    <row r="21" spans="1:16">
      <c r="A21" s="270"/>
      <c r="B21" s="53" t="s">
        <v>18</v>
      </c>
      <c r="C21" s="50" t="s">
        <v>466</v>
      </c>
      <c r="D21" s="4" t="s">
        <v>288</v>
      </c>
      <c r="E21" s="55" t="s">
        <v>289</v>
      </c>
      <c r="F21" s="58" t="s">
        <v>18</v>
      </c>
      <c r="G21" s="38" t="s">
        <v>18</v>
      </c>
      <c r="H21" s="38"/>
      <c r="I21" s="38" t="s">
        <v>381</v>
      </c>
      <c r="J21" s="138"/>
      <c r="K21" s="47">
        <f t="shared" si="0"/>
        <v>0</v>
      </c>
      <c r="L21" s="289"/>
      <c r="M21" s="280"/>
      <c r="O21" s="136" t="str" cm="1">
        <f t="array" ref="O21">IF($B21="□"," ",IF($B21="☑",H21,ERROR))</f>
        <v xml:space="preserve"> </v>
      </c>
      <c r="P21" s="136" t="str" cm="1">
        <f t="array" ref="P21">IF($B21="□"," ",IF($B21="☑",J21,ERROR))</f>
        <v xml:space="preserve"> </v>
      </c>
    </row>
    <row r="22" spans="1:16">
      <c r="A22" s="270"/>
      <c r="B22" s="53" t="s">
        <v>18</v>
      </c>
      <c r="C22" s="50" t="s">
        <v>467</v>
      </c>
      <c r="D22" s="4" t="s">
        <v>290</v>
      </c>
      <c r="E22" s="55" t="s">
        <v>291</v>
      </c>
      <c r="F22" s="58" t="s">
        <v>18</v>
      </c>
      <c r="G22" s="38" t="s">
        <v>18</v>
      </c>
      <c r="H22" s="38"/>
      <c r="I22" s="38" t="s">
        <v>381</v>
      </c>
      <c r="J22" s="138"/>
      <c r="K22" s="47">
        <f t="shared" si="0"/>
        <v>0</v>
      </c>
      <c r="L22" s="289"/>
      <c r="M22" s="280"/>
      <c r="O22" s="136" t="str" cm="1">
        <f t="array" ref="O22">IF($B22="□"," ",IF($B22="☑",H22,ERROR))</f>
        <v xml:space="preserve"> </v>
      </c>
      <c r="P22" s="136" t="str" cm="1">
        <f t="array" ref="P22">IF($B22="□"," ",IF($B22="☑",J22,ERROR))</f>
        <v xml:space="preserve"> </v>
      </c>
    </row>
    <row r="23" spans="1:16">
      <c r="A23" s="270"/>
      <c r="B23" s="53" t="s">
        <v>18</v>
      </c>
      <c r="C23" s="50" t="s">
        <v>468</v>
      </c>
      <c r="D23" s="4" t="s">
        <v>71</v>
      </c>
      <c r="E23" s="55" t="s">
        <v>292</v>
      </c>
      <c r="F23" s="58" t="s">
        <v>18</v>
      </c>
      <c r="G23" s="38" t="s">
        <v>18</v>
      </c>
      <c r="H23" s="38"/>
      <c r="I23" s="38" t="s">
        <v>381</v>
      </c>
      <c r="J23" s="138"/>
      <c r="K23" s="47">
        <f t="shared" si="0"/>
        <v>0</v>
      </c>
      <c r="L23" s="289"/>
      <c r="M23" s="280"/>
      <c r="O23" s="136" t="str" cm="1">
        <f t="array" ref="O23">IF($B23="□"," ",IF($B23="☑",H23,ERROR))</f>
        <v xml:space="preserve"> </v>
      </c>
      <c r="P23" s="136" t="str" cm="1">
        <f t="array" ref="P23">IF($B23="□"," ",IF($B23="☑",J23,ERROR))</f>
        <v xml:space="preserve"> </v>
      </c>
    </row>
    <row r="24" spans="1:16">
      <c r="A24" s="270"/>
      <c r="B24" s="53" t="s">
        <v>18</v>
      </c>
      <c r="C24" s="50" t="s">
        <v>469</v>
      </c>
      <c r="D24" s="4" t="s">
        <v>367</v>
      </c>
      <c r="E24" s="55" t="s">
        <v>293</v>
      </c>
      <c r="F24" s="58" t="s">
        <v>18</v>
      </c>
      <c r="G24" s="38" t="s">
        <v>18</v>
      </c>
      <c r="H24" s="38"/>
      <c r="I24" s="38" t="s">
        <v>381</v>
      </c>
      <c r="J24" s="138"/>
      <c r="K24" s="47">
        <f t="shared" si="0"/>
        <v>0</v>
      </c>
      <c r="L24" s="289"/>
      <c r="M24" s="280"/>
      <c r="O24" s="136" t="str" cm="1">
        <f t="array" ref="O24">IF($B24="□"," ",IF($B24="☑",H24,ERROR))</f>
        <v xml:space="preserve"> </v>
      </c>
      <c r="P24" s="136" t="str" cm="1">
        <f t="array" ref="P24">IF($B24="□"," ",IF($B24="☑",J24,ERROR))</f>
        <v xml:space="preserve"> </v>
      </c>
    </row>
    <row r="25" spans="1:16">
      <c r="A25" s="270"/>
      <c r="B25" s="53" t="s">
        <v>18</v>
      </c>
      <c r="C25" s="50" t="s">
        <v>470</v>
      </c>
      <c r="D25" s="4" t="s">
        <v>368</v>
      </c>
      <c r="E25" s="55" t="s">
        <v>294</v>
      </c>
      <c r="F25" s="58" t="s">
        <v>18</v>
      </c>
      <c r="G25" s="38" t="s">
        <v>18</v>
      </c>
      <c r="H25" s="38"/>
      <c r="I25" s="38" t="s">
        <v>381</v>
      </c>
      <c r="J25" s="138"/>
      <c r="K25" s="47">
        <f t="shared" si="0"/>
        <v>0</v>
      </c>
      <c r="L25" s="289"/>
      <c r="M25" s="280"/>
      <c r="O25" s="136" t="str" cm="1">
        <f t="array" ref="O25">IF($B25="□"," ",IF($B25="☑",H25,ERROR))</f>
        <v xml:space="preserve"> </v>
      </c>
      <c r="P25" s="136" t="str" cm="1">
        <f t="array" ref="P25">IF($B25="□"," ",IF($B25="☑",J25,ERROR))</f>
        <v xml:space="preserve"> </v>
      </c>
    </row>
    <row r="26" spans="1:16">
      <c r="A26" s="270"/>
      <c r="B26" s="53" t="s">
        <v>18</v>
      </c>
      <c r="C26" s="50" t="s">
        <v>471</v>
      </c>
      <c r="D26" s="4" t="s">
        <v>369</v>
      </c>
      <c r="E26" s="55" t="s">
        <v>295</v>
      </c>
      <c r="F26" s="58" t="s">
        <v>18</v>
      </c>
      <c r="G26" s="38" t="s">
        <v>18</v>
      </c>
      <c r="H26" s="38"/>
      <c r="I26" s="38" t="s">
        <v>381</v>
      </c>
      <c r="J26" s="138"/>
      <c r="K26" s="47">
        <f t="shared" si="0"/>
        <v>0</v>
      </c>
      <c r="L26" s="289"/>
      <c r="M26" s="280"/>
      <c r="O26" s="136" t="str" cm="1">
        <f t="array" ref="O26">IF($B26="□"," ",IF($B26="☑",H26,ERROR))</f>
        <v xml:space="preserve"> </v>
      </c>
      <c r="P26" s="136" t="str" cm="1">
        <f t="array" ref="P26">IF($B26="□"," ",IF($B26="☑",J26,ERROR))</f>
        <v xml:space="preserve"> </v>
      </c>
    </row>
    <row r="27" spans="1:16">
      <c r="A27" s="270"/>
      <c r="B27" s="53" t="s">
        <v>18</v>
      </c>
      <c r="C27" s="50" t="s">
        <v>472</v>
      </c>
      <c r="D27" s="4" t="s">
        <v>370</v>
      </c>
      <c r="E27" s="55" t="s">
        <v>296</v>
      </c>
      <c r="F27" s="58" t="s">
        <v>18</v>
      </c>
      <c r="G27" s="38" t="s">
        <v>18</v>
      </c>
      <c r="H27" s="38"/>
      <c r="I27" s="38" t="s">
        <v>381</v>
      </c>
      <c r="J27" s="138"/>
      <c r="K27" s="47">
        <f t="shared" si="0"/>
        <v>0</v>
      </c>
      <c r="L27" s="289"/>
      <c r="M27" s="280"/>
      <c r="O27" s="136" t="str" cm="1">
        <f t="array" ref="O27">IF($B27="□"," ",IF($B27="☑",H27,ERROR))</f>
        <v xml:space="preserve"> </v>
      </c>
      <c r="P27" s="136" t="str" cm="1">
        <f t="array" ref="P27">IF($B27="□"," ",IF($B27="☑",J27,ERROR))</f>
        <v xml:space="preserve"> </v>
      </c>
    </row>
    <row r="28" spans="1:16">
      <c r="A28" s="270"/>
      <c r="B28" s="53" t="s">
        <v>18</v>
      </c>
      <c r="C28" s="50" t="s">
        <v>473</v>
      </c>
      <c r="D28" s="4" t="s">
        <v>371</v>
      </c>
      <c r="E28" s="55" t="s">
        <v>297</v>
      </c>
      <c r="F28" s="58" t="s">
        <v>18</v>
      </c>
      <c r="G28" s="38" t="s">
        <v>18</v>
      </c>
      <c r="H28" s="38"/>
      <c r="I28" s="38" t="s">
        <v>381</v>
      </c>
      <c r="J28" s="138"/>
      <c r="K28" s="47">
        <f t="shared" si="0"/>
        <v>0</v>
      </c>
      <c r="L28" s="289"/>
      <c r="M28" s="280"/>
      <c r="O28" s="136" t="str" cm="1">
        <f t="array" ref="O28">IF($B28="□"," ",IF($B28="☑",H28,ERROR))</f>
        <v xml:space="preserve"> </v>
      </c>
      <c r="P28" s="136" t="str" cm="1">
        <f t="array" ref="P28">IF($B28="□"," ",IF($B28="☑",J28,ERROR))</f>
        <v xml:space="preserve"> </v>
      </c>
    </row>
    <row r="29" spans="1:16">
      <c r="A29" s="270"/>
      <c r="B29" s="53" t="s">
        <v>18</v>
      </c>
      <c r="C29" s="50" t="s">
        <v>474</v>
      </c>
      <c r="D29" s="13" t="s">
        <v>372</v>
      </c>
      <c r="E29" s="85" t="s">
        <v>298</v>
      </c>
      <c r="F29" s="58" t="s">
        <v>18</v>
      </c>
      <c r="G29" s="38" t="s">
        <v>18</v>
      </c>
      <c r="H29" s="38"/>
      <c r="I29" s="38" t="s">
        <v>381</v>
      </c>
      <c r="J29" s="138"/>
      <c r="K29" s="47">
        <f t="shared" si="0"/>
        <v>0</v>
      </c>
      <c r="L29" s="289"/>
      <c r="M29" s="280"/>
      <c r="O29" s="136" t="str" cm="1">
        <f t="array" ref="O29">IF($B29="□"," ",IF($B29="☑",H29,ERROR))</f>
        <v xml:space="preserve"> </v>
      </c>
      <c r="P29" s="136" t="str" cm="1">
        <f t="array" ref="P29">IF($B29="□"," ",IF($B29="☑",J29,ERROR))</f>
        <v xml:space="preserve"> </v>
      </c>
    </row>
    <row r="30" spans="1:16">
      <c r="A30" s="270"/>
      <c r="B30" s="53" t="s">
        <v>18</v>
      </c>
      <c r="C30" s="50" t="s">
        <v>475</v>
      </c>
      <c r="D30" s="4" t="s">
        <v>373</v>
      </c>
      <c r="E30" s="55" t="s">
        <v>299</v>
      </c>
      <c r="F30" s="58" t="s">
        <v>18</v>
      </c>
      <c r="G30" s="38" t="s">
        <v>18</v>
      </c>
      <c r="H30" s="38"/>
      <c r="I30" s="38" t="s">
        <v>381</v>
      </c>
      <c r="J30" s="138"/>
      <c r="K30" s="47">
        <f t="shared" si="0"/>
        <v>0</v>
      </c>
      <c r="L30" s="289"/>
      <c r="M30" s="280"/>
      <c r="O30" s="136" t="str" cm="1">
        <f t="array" ref="O30">IF($B30="□"," ",IF($B30="☑",H30,ERROR))</f>
        <v xml:space="preserve"> </v>
      </c>
      <c r="P30" s="136" t="str" cm="1">
        <f t="array" ref="P30">IF($B30="□"," ",IF($B30="☑",J30,ERROR))</f>
        <v xml:space="preserve"> </v>
      </c>
    </row>
    <row r="31" spans="1:16">
      <c r="A31" s="270"/>
      <c r="B31" s="53" t="s">
        <v>18</v>
      </c>
      <c r="C31" s="50" t="s">
        <v>476</v>
      </c>
      <c r="D31" s="4" t="s">
        <v>374</v>
      </c>
      <c r="E31" s="55" t="s">
        <v>300</v>
      </c>
      <c r="F31" s="58" t="s">
        <v>18</v>
      </c>
      <c r="G31" s="38" t="s">
        <v>18</v>
      </c>
      <c r="H31" s="38"/>
      <c r="I31" s="38" t="s">
        <v>381</v>
      </c>
      <c r="J31" s="138"/>
      <c r="K31" s="47">
        <f t="shared" si="0"/>
        <v>0</v>
      </c>
      <c r="L31" s="289"/>
      <c r="M31" s="280"/>
      <c r="O31" s="136" t="str" cm="1">
        <f t="array" ref="O31">IF($B31="□"," ",IF($B31="☑",H31,ERROR))</f>
        <v xml:space="preserve"> </v>
      </c>
      <c r="P31" s="136" t="str" cm="1">
        <f t="array" ref="P31">IF($B31="□"," ",IF($B31="☑",J31,ERROR))</f>
        <v xml:space="preserve"> </v>
      </c>
    </row>
    <row r="32" spans="1:16">
      <c r="A32" s="270"/>
      <c r="B32" s="53" t="s">
        <v>18</v>
      </c>
      <c r="C32" s="50" t="s">
        <v>477</v>
      </c>
      <c r="D32" s="4" t="s">
        <v>375</v>
      </c>
      <c r="E32" s="55" t="s">
        <v>301</v>
      </c>
      <c r="F32" s="58" t="s">
        <v>18</v>
      </c>
      <c r="G32" s="38" t="s">
        <v>18</v>
      </c>
      <c r="H32" s="38"/>
      <c r="I32" s="38" t="s">
        <v>381</v>
      </c>
      <c r="J32" s="138"/>
      <c r="K32" s="47">
        <f t="shared" si="0"/>
        <v>0</v>
      </c>
      <c r="L32" s="289"/>
      <c r="M32" s="280"/>
      <c r="O32" s="136" t="str" cm="1">
        <f t="array" ref="O32">IF($B32="□"," ",IF($B32="☑",H32,ERROR))</f>
        <v xml:space="preserve"> </v>
      </c>
      <c r="P32" s="136" t="str" cm="1">
        <f t="array" ref="P32">IF($B32="□"," ",IF($B32="☑",J32,ERROR))</f>
        <v xml:space="preserve"> </v>
      </c>
    </row>
    <row r="33" spans="1:16">
      <c r="A33" s="270"/>
      <c r="B33" s="53" t="s">
        <v>18</v>
      </c>
      <c r="C33" s="50" t="s">
        <v>478</v>
      </c>
      <c r="D33" s="13" t="s">
        <v>302</v>
      </c>
      <c r="E33" s="55" t="s">
        <v>294</v>
      </c>
      <c r="F33" s="58" t="s">
        <v>18</v>
      </c>
      <c r="G33" s="38" t="s">
        <v>18</v>
      </c>
      <c r="H33" s="38"/>
      <c r="I33" s="38" t="s">
        <v>381</v>
      </c>
      <c r="J33" s="138"/>
      <c r="K33" s="47">
        <f t="shared" si="0"/>
        <v>0</v>
      </c>
      <c r="L33" s="289"/>
      <c r="M33" s="280"/>
      <c r="O33" s="136" t="str" cm="1">
        <f t="array" ref="O33">IF($B33="□"," ",IF($B33="☑",H33,ERROR))</f>
        <v xml:space="preserve"> </v>
      </c>
      <c r="P33" s="136" t="str" cm="1">
        <f t="array" ref="P33">IF($B33="□"," ",IF($B33="☑",J33,ERROR))</f>
        <v xml:space="preserve"> </v>
      </c>
    </row>
    <row r="34" spans="1:16">
      <c r="A34" s="270"/>
      <c r="B34" s="53" t="s">
        <v>18</v>
      </c>
      <c r="C34" s="50" t="s">
        <v>479</v>
      </c>
      <c r="D34" s="4" t="s">
        <v>376</v>
      </c>
      <c r="E34" s="55" t="s">
        <v>292</v>
      </c>
      <c r="F34" s="58" t="s">
        <v>18</v>
      </c>
      <c r="G34" s="38" t="s">
        <v>18</v>
      </c>
      <c r="H34" s="38"/>
      <c r="I34" s="38" t="s">
        <v>381</v>
      </c>
      <c r="J34" s="138"/>
      <c r="K34" s="47">
        <f t="shared" si="0"/>
        <v>0</v>
      </c>
      <c r="L34" s="289"/>
      <c r="M34" s="280"/>
      <c r="O34" s="136" t="str" cm="1">
        <f t="array" ref="O34">IF($B34="□"," ",IF($B34="☑",H34,ERROR))</f>
        <v xml:space="preserve"> </v>
      </c>
      <c r="P34" s="136" t="str" cm="1">
        <f t="array" ref="P34">IF($B34="□"," ",IF($B34="☑",J34,ERROR))</f>
        <v xml:space="preserve"> </v>
      </c>
    </row>
    <row r="35" spans="1:16">
      <c r="A35" s="270"/>
      <c r="B35" s="53" t="s">
        <v>18</v>
      </c>
      <c r="C35" s="50" t="s">
        <v>480</v>
      </c>
      <c r="D35" s="4" t="s">
        <v>303</v>
      </c>
      <c r="E35" s="55" t="s">
        <v>126</v>
      </c>
      <c r="F35" s="58" t="s">
        <v>18</v>
      </c>
      <c r="G35" s="38" t="s">
        <v>18</v>
      </c>
      <c r="H35" s="38"/>
      <c r="I35" s="38" t="s">
        <v>381</v>
      </c>
      <c r="J35" s="138"/>
      <c r="K35" s="47">
        <f t="shared" si="0"/>
        <v>0</v>
      </c>
      <c r="L35" s="289"/>
      <c r="M35" s="280"/>
      <c r="O35" s="136" t="str" cm="1">
        <f t="array" ref="O35">IF($B35="□"," ",IF($B35="☑",H35,ERROR))</f>
        <v xml:space="preserve"> </v>
      </c>
      <c r="P35" s="136" t="str" cm="1">
        <f t="array" ref="P35">IF($B35="□"," ",IF($B35="☑",J35,ERROR))</f>
        <v xml:space="preserve"> </v>
      </c>
    </row>
    <row r="36" spans="1:16">
      <c r="A36" s="270"/>
      <c r="B36" s="53" t="s">
        <v>18</v>
      </c>
      <c r="C36" s="50" t="s">
        <v>481</v>
      </c>
      <c r="D36" s="4" t="s">
        <v>377</v>
      </c>
      <c r="E36" s="55" t="s">
        <v>126</v>
      </c>
      <c r="F36" s="58" t="s">
        <v>18</v>
      </c>
      <c r="G36" s="38" t="s">
        <v>18</v>
      </c>
      <c r="H36" s="38"/>
      <c r="I36" s="38" t="s">
        <v>381</v>
      </c>
      <c r="J36" s="138"/>
      <c r="K36" s="47">
        <f t="shared" si="0"/>
        <v>0</v>
      </c>
      <c r="L36" s="289"/>
      <c r="M36" s="280"/>
      <c r="O36" s="136" t="str" cm="1">
        <f t="array" ref="O36">IF($B36="□"," ",IF($B36="☑",H36,ERROR))</f>
        <v xml:space="preserve"> </v>
      </c>
      <c r="P36" s="136" t="str" cm="1">
        <f t="array" ref="P36">IF($B36="□"," ",IF($B36="☑",J36,ERROR))</f>
        <v xml:space="preserve"> </v>
      </c>
    </row>
    <row r="37" spans="1:16">
      <c r="A37" s="270"/>
      <c r="B37" s="53" t="s">
        <v>18</v>
      </c>
      <c r="C37" s="50" t="s">
        <v>482</v>
      </c>
      <c r="D37" s="13" t="s">
        <v>378</v>
      </c>
      <c r="E37" s="55" t="s">
        <v>126</v>
      </c>
      <c r="F37" s="58" t="s">
        <v>18</v>
      </c>
      <c r="G37" s="38" t="s">
        <v>18</v>
      </c>
      <c r="H37" s="38"/>
      <c r="I37" s="38" t="s">
        <v>381</v>
      </c>
      <c r="J37" s="138"/>
      <c r="K37" s="47">
        <f t="shared" si="0"/>
        <v>0</v>
      </c>
      <c r="L37" s="289"/>
      <c r="M37" s="280"/>
      <c r="O37" s="136" t="str" cm="1">
        <f t="array" ref="O37">IF($B37="□"," ",IF($B37="☑",H37,ERROR))</f>
        <v xml:space="preserve"> </v>
      </c>
      <c r="P37" s="136" t="str" cm="1">
        <f t="array" ref="P37">IF($B37="□"," ",IF($B37="☑",J37,ERROR))</f>
        <v xml:space="preserve"> </v>
      </c>
    </row>
    <row r="38" spans="1:16">
      <c r="A38" s="270"/>
      <c r="B38" s="53" t="s">
        <v>18</v>
      </c>
      <c r="C38" s="50" t="s">
        <v>483</v>
      </c>
      <c r="D38" s="4" t="s">
        <v>433</v>
      </c>
      <c r="E38" s="55" t="s">
        <v>434</v>
      </c>
      <c r="F38" s="58" t="s">
        <v>18</v>
      </c>
      <c r="G38" s="38" t="s">
        <v>18</v>
      </c>
      <c r="H38" s="38"/>
      <c r="I38" s="38" t="s">
        <v>381</v>
      </c>
      <c r="J38" s="138"/>
      <c r="K38" s="47">
        <f t="shared" si="0"/>
        <v>0</v>
      </c>
      <c r="L38" s="289"/>
      <c r="M38" s="280"/>
      <c r="O38" s="136" t="str" cm="1">
        <f t="array" ref="O38">IF($B38="□"," ",IF($B38="☑",H38,ERROR))</f>
        <v xml:space="preserve"> </v>
      </c>
      <c r="P38" s="136" t="str" cm="1">
        <f t="array" ref="P38">IF($B38="□"," ",IF($B38="☑",J38,ERROR))</f>
        <v xml:space="preserve"> </v>
      </c>
    </row>
    <row r="39" spans="1:16">
      <c r="A39" s="270"/>
      <c r="B39" s="53" t="s">
        <v>18</v>
      </c>
      <c r="C39" s="50" t="s">
        <v>484</v>
      </c>
      <c r="D39" s="4" t="s">
        <v>435</v>
      </c>
      <c r="E39" s="55" t="s">
        <v>487</v>
      </c>
      <c r="F39" s="58" t="s">
        <v>18</v>
      </c>
      <c r="G39" s="38" t="s">
        <v>18</v>
      </c>
      <c r="H39" s="38"/>
      <c r="I39" s="38" t="s">
        <v>381</v>
      </c>
      <c r="J39" s="138"/>
      <c r="K39" s="47">
        <f t="shared" si="0"/>
        <v>0</v>
      </c>
      <c r="L39" s="289"/>
      <c r="M39" s="280"/>
      <c r="O39" s="136" t="str" cm="1">
        <f t="array" ref="O39">IF($B39="□"," ",IF($B39="☑",H39,ERROR))</f>
        <v xml:space="preserve"> </v>
      </c>
      <c r="P39" s="136" t="str" cm="1">
        <f t="array" ref="P39">IF($B39="□"," ",IF($B39="☑",J39,ERROR))</f>
        <v xml:space="preserve"> </v>
      </c>
    </row>
    <row r="40" spans="1:16">
      <c r="A40" s="270"/>
      <c r="B40" s="53" t="s">
        <v>18</v>
      </c>
      <c r="C40" s="50" t="s">
        <v>485</v>
      </c>
      <c r="D40" s="4" t="s">
        <v>486</v>
      </c>
      <c r="E40" s="55" t="s">
        <v>488</v>
      </c>
      <c r="F40" s="58" t="s">
        <v>18</v>
      </c>
      <c r="G40" s="38" t="s">
        <v>18</v>
      </c>
      <c r="H40" s="38"/>
      <c r="I40" s="38" t="s">
        <v>381</v>
      </c>
      <c r="J40" s="138"/>
      <c r="K40" s="47">
        <f t="shared" si="0"/>
        <v>0</v>
      </c>
      <c r="L40" s="289"/>
      <c r="M40" s="280"/>
      <c r="O40" s="136" t="str" cm="1">
        <f t="array" ref="O40">IF($B40="□"," ",IF($B40="☑",H40,ERROR))</f>
        <v xml:space="preserve"> </v>
      </c>
      <c r="P40" s="136" t="str" cm="1">
        <f t="array" ref="P40">IF($B40="□"," ",IF($B40="☑",J40,ERROR))</f>
        <v xml:space="preserve"> </v>
      </c>
    </row>
    <row r="41" spans="1:16">
      <c r="A41" s="270"/>
      <c r="B41" s="53" t="s">
        <v>18</v>
      </c>
      <c r="C41" s="50"/>
      <c r="D41" s="4"/>
      <c r="E41" s="55"/>
      <c r="F41" s="58" t="s">
        <v>18</v>
      </c>
      <c r="G41" s="38" t="s">
        <v>18</v>
      </c>
      <c r="H41" s="38"/>
      <c r="I41" s="38" t="s">
        <v>381</v>
      </c>
      <c r="J41" s="138"/>
      <c r="K41" s="47">
        <f t="shared" si="0"/>
        <v>0</v>
      </c>
      <c r="L41" s="289"/>
      <c r="M41" s="280"/>
      <c r="O41" s="136" t="str" cm="1">
        <f t="array" ref="O41">IF($B41="□"," ",IF($B41="☑",H41,ERROR))</f>
        <v xml:space="preserve"> </v>
      </c>
      <c r="P41" s="136" t="str" cm="1">
        <f t="array" ref="P41">IF($B41="□"," ",IF($B41="☑",J41,ERROR))</f>
        <v xml:space="preserve"> </v>
      </c>
    </row>
    <row r="42" spans="1:16">
      <c r="A42" s="270"/>
      <c r="B42" s="53" t="s">
        <v>18</v>
      </c>
      <c r="C42" s="50"/>
      <c r="D42" s="4"/>
      <c r="E42" s="55"/>
      <c r="F42" s="58" t="s">
        <v>18</v>
      </c>
      <c r="G42" s="38" t="s">
        <v>18</v>
      </c>
      <c r="H42" s="38"/>
      <c r="I42" s="38" t="s">
        <v>381</v>
      </c>
      <c r="J42" s="138"/>
      <c r="K42" s="47">
        <f t="shared" si="0"/>
        <v>0</v>
      </c>
      <c r="L42" s="289"/>
      <c r="M42" s="280"/>
      <c r="O42" s="136" t="str" cm="1">
        <f t="array" ref="O42">IF($B42="□"," ",IF($B42="☑",H42,ERROR))</f>
        <v xml:space="preserve"> </v>
      </c>
      <c r="P42" s="136" t="str" cm="1">
        <f t="array" ref="P42">IF($B42="□"," ",IF($B42="☑",J42,ERROR))</f>
        <v xml:space="preserve"> </v>
      </c>
    </row>
    <row r="43" spans="1:16">
      <c r="A43" s="270"/>
      <c r="B43" s="53" t="s">
        <v>18</v>
      </c>
      <c r="C43" s="50"/>
      <c r="D43" s="4"/>
      <c r="E43" s="55"/>
      <c r="F43" s="58" t="s">
        <v>18</v>
      </c>
      <c r="G43" s="38" t="s">
        <v>18</v>
      </c>
      <c r="H43" s="38"/>
      <c r="I43" s="38" t="s">
        <v>381</v>
      </c>
      <c r="J43" s="138"/>
      <c r="K43" s="47">
        <f t="shared" si="0"/>
        <v>0</v>
      </c>
      <c r="L43" s="289"/>
      <c r="M43" s="280"/>
      <c r="O43" s="136" t="str" cm="1">
        <f t="array" ref="O43">IF($B43="□"," ",IF($B43="☑",H43,ERROR))</f>
        <v xml:space="preserve"> </v>
      </c>
      <c r="P43" s="136" t="str" cm="1">
        <f t="array" ref="P43">IF($B43="□"," ",IF($B43="☑",J43,ERROR))</f>
        <v xml:space="preserve"> </v>
      </c>
    </row>
    <row r="44" spans="1:16" ht="13.25" customHeight="1">
      <c r="A44" s="270" t="s">
        <v>304</v>
      </c>
      <c r="B44" s="53" t="s">
        <v>18</v>
      </c>
      <c r="C44" s="50"/>
      <c r="D44" s="4"/>
      <c r="E44" s="55"/>
      <c r="F44" s="58" t="s">
        <v>18</v>
      </c>
      <c r="G44" s="38" t="s">
        <v>18</v>
      </c>
      <c r="H44" s="38"/>
      <c r="I44" s="38" t="s">
        <v>381</v>
      </c>
      <c r="J44" s="138"/>
      <c r="K44" s="47">
        <f t="shared" si="0"/>
        <v>0</v>
      </c>
      <c r="L44" s="289"/>
      <c r="M44" s="280"/>
      <c r="O44" s="136" t="str" cm="1">
        <f t="array" ref="O44">IF($B44="□"," ",IF($B44="☑",H44,ERROR))</f>
        <v xml:space="preserve"> </v>
      </c>
      <c r="P44" s="136" t="str" cm="1">
        <f t="array" ref="P44">IF($B44="□"," ",IF($B44="☑",J44,ERROR))</f>
        <v xml:space="preserve"> </v>
      </c>
    </row>
    <row r="45" spans="1:16">
      <c r="A45" s="270"/>
      <c r="B45" s="53" t="s">
        <v>18</v>
      </c>
      <c r="C45" s="50"/>
      <c r="D45" s="4"/>
      <c r="E45" s="55"/>
      <c r="F45" s="58" t="s">
        <v>18</v>
      </c>
      <c r="G45" s="38" t="s">
        <v>18</v>
      </c>
      <c r="H45" s="38"/>
      <c r="I45" s="38" t="s">
        <v>381</v>
      </c>
      <c r="J45" s="138"/>
      <c r="K45" s="47">
        <f t="shared" si="0"/>
        <v>0</v>
      </c>
      <c r="L45" s="289"/>
      <c r="M45" s="280"/>
      <c r="O45" s="136" t="str" cm="1">
        <f t="array" ref="O45">IF($B45="□"," ",IF($B45="☑",H45,ERROR))</f>
        <v xml:space="preserve"> </v>
      </c>
      <c r="P45" s="136" t="str" cm="1">
        <f t="array" ref="P45">IF($B45="□"," ",IF($B45="☑",J45,ERROR))</f>
        <v xml:space="preserve"> </v>
      </c>
    </row>
    <row r="46" spans="1:16">
      <c r="A46" s="270"/>
      <c r="B46" s="53" t="s">
        <v>18</v>
      </c>
      <c r="C46" s="51"/>
      <c r="D46" s="19"/>
      <c r="E46" s="56"/>
      <c r="F46" s="58" t="s">
        <v>18</v>
      </c>
      <c r="G46" s="38" t="s">
        <v>18</v>
      </c>
      <c r="H46" s="38"/>
      <c r="I46" s="38" t="s">
        <v>381</v>
      </c>
      <c r="J46" s="139"/>
      <c r="K46" s="47">
        <f t="shared" si="0"/>
        <v>0</v>
      </c>
      <c r="L46" s="289"/>
      <c r="M46" s="280"/>
      <c r="N46" s="21"/>
      <c r="O46" s="136" t="str" cm="1">
        <f t="array" ref="O46">IF($B46="□"," ",IF($B46="☑",H46,ERROR))</f>
        <v xml:space="preserve"> </v>
      </c>
      <c r="P46" s="136" t="str" cm="1">
        <f t="array" ref="P46">IF($B46="□"," ",IF($B46="☑",J46,ERROR))</f>
        <v xml:space="preserve"> </v>
      </c>
    </row>
    <row r="47" spans="1:16" ht="15" thickBot="1">
      <c r="A47" s="285"/>
      <c r="B47" s="54" t="s">
        <v>18</v>
      </c>
      <c r="C47" s="50"/>
      <c r="D47" s="4"/>
      <c r="E47" s="55"/>
      <c r="F47" s="59" t="s">
        <v>22</v>
      </c>
      <c r="G47" s="60" t="s">
        <v>18</v>
      </c>
      <c r="H47" s="60"/>
      <c r="I47" s="60" t="s">
        <v>381</v>
      </c>
      <c r="J47" s="140"/>
      <c r="K47" s="47">
        <f t="shared" si="0"/>
        <v>0</v>
      </c>
      <c r="L47" s="295"/>
      <c r="M47" s="277"/>
      <c r="O47" s="136" t="str" cm="1">
        <f t="array" ref="O47">IF($B47="□"," ",IF($B47="☑",H47,ERROR))</f>
        <v xml:space="preserve"> </v>
      </c>
      <c r="P47" s="136" t="str" cm="1">
        <f t="array" ref="P47">IF($B47="□"," ",IF($B47="☑",J47,ERROR))</f>
        <v xml:space="preserve"> </v>
      </c>
    </row>
    <row r="48" spans="1:16" s="1" customFormat="1" ht="15" thickTop="1">
      <c r="A48"/>
      <c r="B48" s="37">
        <f>COUNTIF(B8:B43,"☑")</f>
        <v>0</v>
      </c>
      <c r="C48"/>
      <c r="D48" s="37" t="s">
        <v>239</v>
      </c>
      <c r="E48" s="37"/>
      <c r="F48" s="37">
        <f>COUNTIFS(B8:B47,"☑",F8:F47,"☑")</f>
        <v>0</v>
      </c>
      <c r="G48" s="37">
        <f>COUNTIF(G8:G47,"☑")</f>
        <v>0</v>
      </c>
      <c r="H48">
        <f>SUM(O:O)</f>
        <v>0</v>
      </c>
      <c r="I48" s="148" t="s">
        <v>381</v>
      </c>
      <c r="J48">
        <f>SUM(P:P)</f>
        <v>0</v>
      </c>
      <c r="K48"/>
      <c r="L48"/>
      <c r="M48"/>
      <c r="N48"/>
      <c r="O48" s="134"/>
      <c r="P48" s="134"/>
    </row>
    <row r="49" spans="1:16" s="1" customFormat="1">
      <c r="A49"/>
      <c r="B49" s="37"/>
      <c r="C49"/>
      <c r="D49" s="37"/>
      <c r="E49" s="37"/>
      <c r="F49" s="37"/>
      <c r="G49" s="37"/>
      <c r="H49"/>
      <c r="J49"/>
      <c r="K49"/>
      <c r="L49"/>
      <c r="M49"/>
      <c r="N49"/>
      <c r="O49" s="134"/>
      <c r="P49" s="134"/>
    </row>
    <row r="50" spans="1:16" s="213" customFormat="1" ht="17">
      <c r="A50" s="209" t="s">
        <v>538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1"/>
      <c r="O50" s="212"/>
      <c r="P50" s="212"/>
    </row>
    <row r="51" spans="1:16" s="211" customFormat="1" ht="14" customHeight="1">
      <c r="A51" s="214" t="s">
        <v>534</v>
      </c>
      <c r="B51" s="210"/>
      <c r="C51" s="210"/>
      <c r="D51" s="215"/>
      <c r="E51" s="215"/>
      <c r="F51" s="215"/>
      <c r="G51" s="215"/>
      <c r="H51" s="210"/>
      <c r="I51" s="210"/>
      <c r="J51" s="210"/>
      <c r="K51" s="210"/>
      <c r="L51" s="215"/>
      <c r="M51" s="215"/>
      <c r="O51" s="212"/>
      <c r="P51" s="212"/>
    </row>
    <row r="52" spans="1:16" ht="14" customHeight="1">
      <c r="A52" s="284" t="s">
        <v>539</v>
      </c>
      <c r="B52" s="284"/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</row>
    <row r="53" spans="1:16" ht="17">
      <c r="B53" s="283" t="s">
        <v>529</v>
      </c>
      <c r="C53" s="275"/>
      <c r="D53" s="275"/>
      <c r="E53" s="275"/>
      <c r="F53" s="275"/>
      <c r="G53" s="275"/>
    </row>
  </sheetData>
  <mergeCells count="56">
    <mergeCell ref="A3:D3"/>
    <mergeCell ref="O6:P6"/>
    <mergeCell ref="L47:M47"/>
    <mergeCell ref="L43:M43"/>
    <mergeCell ref="L44:M44"/>
    <mergeCell ref="L45:M45"/>
    <mergeCell ref="L46:M46"/>
    <mergeCell ref="L36:M36"/>
    <mergeCell ref="L25:M25"/>
    <mergeCell ref="L26:M26"/>
    <mergeCell ref="L27:M27"/>
    <mergeCell ref="L28:M28"/>
    <mergeCell ref="L29:M29"/>
    <mergeCell ref="L17:M17"/>
    <mergeCell ref="L30:M30"/>
    <mergeCell ref="L19:M19"/>
    <mergeCell ref="L40:M40"/>
    <mergeCell ref="L41:M41"/>
    <mergeCell ref="L42:M42"/>
    <mergeCell ref="L31:M31"/>
    <mergeCell ref="L32:M32"/>
    <mergeCell ref="L33:M33"/>
    <mergeCell ref="L34:M34"/>
    <mergeCell ref="L35:M35"/>
    <mergeCell ref="L39:M39"/>
    <mergeCell ref="F6:F7"/>
    <mergeCell ref="G6:G7"/>
    <mergeCell ref="L37:M37"/>
    <mergeCell ref="L38:M38"/>
    <mergeCell ref="L12:M12"/>
    <mergeCell ref="L13:M13"/>
    <mergeCell ref="L14:M14"/>
    <mergeCell ref="L15:M15"/>
    <mergeCell ref="L16:M16"/>
    <mergeCell ref="L20:M20"/>
    <mergeCell ref="L22:M22"/>
    <mergeCell ref="L23:M23"/>
    <mergeCell ref="L21:M21"/>
    <mergeCell ref="L24:M24"/>
    <mergeCell ref="L11:M11"/>
    <mergeCell ref="B53:G53"/>
    <mergeCell ref="A52:N52"/>
    <mergeCell ref="H3:M3"/>
    <mergeCell ref="H6:K6"/>
    <mergeCell ref="A1:M1"/>
    <mergeCell ref="A8:A43"/>
    <mergeCell ref="A44:A47"/>
    <mergeCell ref="A6:C7"/>
    <mergeCell ref="H5:M5"/>
    <mergeCell ref="D6:D7"/>
    <mergeCell ref="E6:E7"/>
    <mergeCell ref="L18:M18"/>
    <mergeCell ref="L6:M7"/>
    <mergeCell ref="L8:M8"/>
    <mergeCell ref="L9:M9"/>
    <mergeCell ref="L10:M10"/>
  </mergeCells>
  <phoneticPr fontId="4"/>
  <dataValidations count="1">
    <dataValidation type="list" allowBlank="1" showInputMessage="1" showErrorMessage="1" sqref="F8:G47 B8:B47" xr:uid="{00000000-0002-0000-0800-000000000000}">
      <formula1>"□,☑"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&amp;L書式Ｃ－7G&amp;R＊受付番号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説明</vt:lpstr>
      <vt:lpstr>書式Ｃ－１</vt:lpstr>
      <vt:lpstr>書式Ｃ－２</vt:lpstr>
      <vt:lpstr>書式Ｃ－3</vt:lpstr>
      <vt:lpstr>書式Ｃ－4</vt:lpstr>
      <vt:lpstr>書式Ｃ－5</vt:lpstr>
      <vt:lpstr>書式Ｃ－6</vt:lpstr>
      <vt:lpstr>書式Ｃ－7</vt:lpstr>
      <vt:lpstr>書式Ｃ－８</vt:lpstr>
      <vt:lpstr>書式Ｃ－９（資格認定申請）</vt:lpstr>
      <vt:lpstr>書式Ｃ－10（更新申請）</vt:lpstr>
      <vt:lpstr>'書式Ｃ－１'!Print_Area</vt:lpstr>
      <vt:lpstr>'書式Ｃ－10（更新申請）'!Print_Area</vt:lpstr>
      <vt:lpstr>'書式Ｃ－２'!Print_Area</vt:lpstr>
      <vt:lpstr>'書式Ｃ－3'!Print_Area</vt:lpstr>
      <vt:lpstr>'書式Ｃ－4'!Print_Area</vt:lpstr>
      <vt:lpstr>'書式Ｃ－5'!Print_Area</vt:lpstr>
      <vt:lpstr>'書式Ｃ－6'!Print_Area</vt:lpstr>
      <vt:lpstr>'書式Ｃ－7'!Print_Area</vt:lpstr>
      <vt:lpstr>'書式Ｃ－８'!Print_Area</vt:lpstr>
      <vt:lpstr>'書式Ｃ－９（資格認定申請）'!Print_Area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大石敏朗</dc:creator>
  <cp:lastModifiedBy>横山 舜</cp:lastModifiedBy>
  <cp:revision/>
  <cp:lastPrinted>2023-08-10T10:53:38Z</cp:lastPrinted>
  <dcterms:created xsi:type="dcterms:W3CDTF">2017-03-29T12:14:48Z</dcterms:created>
  <dcterms:modified xsi:type="dcterms:W3CDTF">2026-09-08T12:56:29Z</dcterms:modified>
</cp:coreProperties>
</file>